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shkovskayaEV\Desktop\Круг добра\Закупки\"/>
    </mc:Choice>
  </mc:AlternateContent>
  <bookViews>
    <workbookView xWindow="-120" yWindow="-120" windowWidth="20730" windowHeight="11160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M3" i="2"/>
  <c r="N2" i="2"/>
  <c r="M2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5" i="2"/>
  <c r="M5" i="2"/>
  <c r="N4" i="2"/>
  <c r="M4" i="2"/>
</calcChain>
</file>

<file path=xl/sharedStrings.xml><?xml version="1.0" encoding="utf-8"?>
<sst xmlns="http://schemas.openxmlformats.org/spreadsheetml/2006/main" count="59" uniqueCount="41">
  <si>
    <t>Нозология</t>
  </si>
  <si>
    <t>Кол-во пациентов</t>
  </si>
  <si>
    <t>Лекарственный препарат</t>
  </si>
  <si>
    <t>Сумма, руб</t>
  </si>
  <si>
    <t>Поставка</t>
  </si>
  <si>
    <t>Итого, руб.</t>
  </si>
  <si>
    <t>СМА</t>
  </si>
  <si>
    <t>Нусинерсен, раствор для интратекального введения, 2,4 мг/мл, 5 мл</t>
  </si>
  <si>
    <t>Не позднее 01.11.2021</t>
  </si>
  <si>
    <t>Не позднее 01.12.2021</t>
  </si>
  <si>
    <t>Рисдиплам, порошок для приготовления раствора для приема внутрь, 0,75 мг/мл, 2 г</t>
  </si>
  <si>
    <t>Болезнь Помпе</t>
  </si>
  <si>
    <t>Алглюкозидаза альфа, лиофилизат для приготовления концентрата для приготовления раствора для инфузий, 50 мг</t>
  </si>
  <si>
    <t>Семейная средиземноморская лихорадка</t>
  </si>
  <si>
    <t>Канакинумаб, лиофилизат для приготовления раствора для подкожного введения, 150 мг</t>
  </si>
  <si>
    <t>Не позднее 15.10.2021</t>
  </si>
  <si>
    <t>Криопирин-ассоциированный синдром</t>
  </si>
  <si>
    <t>Синдром, ассоциированный с мутациями рецептора для фактора некроза опухоли</t>
  </si>
  <si>
    <t>Мукополисахаридоз IVА типа</t>
  </si>
  <si>
    <t>Элосульфаза альфа, концентрат для приготовления раствора для инфузий, 1 мг/мл, 5 мл</t>
  </si>
  <si>
    <t>Не позднее 31.10.2021</t>
  </si>
  <si>
    <t>Не позднее 20.12.2021</t>
  </si>
  <si>
    <t>Гипофосфатазия</t>
  </si>
  <si>
    <t>Асфотаза альфа раствор для подкожного введения 40 мг/мл, 1 мл</t>
  </si>
  <si>
    <t>Не позднее 15.12.2021</t>
  </si>
  <si>
    <t>Асфотаза альфа, раствор для подкожного введения, 40 мг/мл, 0,7 мл</t>
  </si>
  <si>
    <t>Асфотаза альфа, раствор для подкожного введения, 100 мг/мл, 0,8 мл</t>
  </si>
  <si>
    <t>Мышечная дистрофия Дюшенна</t>
  </si>
  <si>
    <t>Аталурен 125мг №30 (саше)</t>
  </si>
  <si>
    <t>Аталурен 250мг №30 (саше)</t>
  </si>
  <si>
    <t>Аталурен 1000мг №30 (саше)</t>
  </si>
  <si>
    <t>Муковисцидоз</t>
  </si>
  <si>
    <t>Ивакафтор+Лумакафтор 125мг + 100мг</t>
  </si>
  <si>
    <t>Ивакафтор+Лумакафтор 125мг + 200мг</t>
  </si>
  <si>
    <t>ИТОГО</t>
  </si>
  <si>
    <t>Готовится к размещению, флакон / упаковка</t>
  </si>
  <si>
    <t>Итого, флакон / упаковка</t>
  </si>
  <si>
    <t>Размещено, флакон / упаковка</t>
  </si>
  <si>
    <t>Закуплено или заключен контракт, флакон / упаковка</t>
  </si>
  <si>
    <t>Синдром дефицита мевалонат-киназы</t>
  </si>
  <si>
    <t>Не позднее 20.10.2021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</si>
</sst>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center" vertical="center"/>
    </xf>
    <xf numFmtId="4" fontId="4" fillId="1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="71" zoomScaleNormal="71" workbookViewId="0">
      <selection activeCell="I13" sqref="I13"/>
    </sheetView>
  </sheetViews>
  <sheetFormatPr defaultRowHeight="15" x14ac:dyDescent="0.25"/>
  <cols>
    <col min="1" max="1" width="40.28515625" customWidth="1"/>
    <col min="2" max="2" width="11.140625" customWidth="1"/>
    <col min="3" max="3" width="41" customWidth="1"/>
    <col min="4" max="13" width="20.7109375" customWidth="1"/>
    <col min="14" max="14" width="22.7109375" bestFit="1" customWidth="1"/>
    <col min="16" max="16" width="14" bestFit="1" customWidth="1"/>
    <col min="17" max="17" width="30.28515625" customWidth="1"/>
    <col min="18" max="18" width="21" customWidth="1"/>
    <col min="19" max="19" width="24.42578125" customWidth="1"/>
    <col min="20" max="20" width="23.7109375" customWidth="1"/>
    <col min="21" max="21" width="30.7109375" customWidth="1"/>
    <col min="23" max="23" width="16.42578125" bestFit="1" customWidth="1"/>
    <col min="26" max="26" width="15" bestFit="1" customWidth="1"/>
    <col min="28" max="28" width="10.140625" bestFit="1" customWidth="1"/>
  </cols>
  <sheetData>
    <row r="1" spans="1:14" ht="45" x14ac:dyDescent="0.25">
      <c r="A1" s="1" t="s">
        <v>0</v>
      </c>
      <c r="B1" s="2" t="s">
        <v>1</v>
      </c>
      <c r="C1" s="1" t="s">
        <v>2</v>
      </c>
      <c r="D1" s="3" t="s">
        <v>38</v>
      </c>
      <c r="E1" s="3" t="s">
        <v>3</v>
      </c>
      <c r="F1" s="3" t="s">
        <v>4</v>
      </c>
      <c r="G1" s="4" t="s">
        <v>37</v>
      </c>
      <c r="H1" s="4" t="s">
        <v>3</v>
      </c>
      <c r="I1" s="4" t="s">
        <v>4</v>
      </c>
      <c r="J1" s="5" t="s">
        <v>35</v>
      </c>
      <c r="K1" s="5" t="s">
        <v>3</v>
      </c>
      <c r="L1" s="5" t="s">
        <v>4</v>
      </c>
      <c r="M1" s="6" t="s">
        <v>36</v>
      </c>
      <c r="N1" s="7" t="s">
        <v>5</v>
      </c>
    </row>
    <row r="2" spans="1:14" ht="30" x14ac:dyDescent="0.25">
      <c r="A2" s="19" t="s">
        <v>6</v>
      </c>
      <c r="B2" s="17">
        <v>591</v>
      </c>
      <c r="C2" s="17" t="s">
        <v>7</v>
      </c>
      <c r="D2" s="38">
        <v>2150</v>
      </c>
      <c r="E2" s="29">
        <v>10188205553.75</v>
      </c>
      <c r="F2" s="38" t="s">
        <v>8</v>
      </c>
      <c r="G2" s="39">
        <v>335</v>
      </c>
      <c r="H2" s="24">
        <v>1420205666.5</v>
      </c>
      <c r="I2" s="40" t="s">
        <v>9</v>
      </c>
      <c r="J2" s="41"/>
      <c r="K2" s="35"/>
      <c r="L2" s="41"/>
      <c r="M2" s="26">
        <f>D2+G2+J2</f>
        <v>2485</v>
      </c>
      <c r="N2" s="27">
        <f>SUM(E2,H2,K2)</f>
        <v>11608411220.25</v>
      </c>
    </row>
    <row r="3" spans="1:14" ht="45" x14ac:dyDescent="0.25">
      <c r="A3" s="19"/>
      <c r="B3" s="17">
        <v>436</v>
      </c>
      <c r="C3" s="17" t="s">
        <v>10</v>
      </c>
      <c r="D3" s="3">
        <v>9675</v>
      </c>
      <c r="E3" s="29">
        <v>6476269882.5</v>
      </c>
      <c r="F3" s="3" t="s">
        <v>8</v>
      </c>
      <c r="G3" s="4">
        <v>103</v>
      </c>
      <c r="H3" s="24">
        <v>68946335.700000003</v>
      </c>
      <c r="I3" s="4" t="s">
        <v>24</v>
      </c>
      <c r="J3" s="5"/>
      <c r="K3" s="42"/>
      <c r="L3" s="5"/>
      <c r="M3" s="26">
        <f>D3+G3+J3</f>
        <v>9778</v>
      </c>
      <c r="N3" s="27">
        <f>SUM(E3,H3,K3)</f>
        <v>6545216218.1999998</v>
      </c>
    </row>
    <row r="4" spans="1:14" ht="60" x14ac:dyDescent="0.25">
      <c r="A4" s="17" t="s">
        <v>11</v>
      </c>
      <c r="B4" s="17">
        <v>16</v>
      </c>
      <c r="C4" s="17" t="s">
        <v>12</v>
      </c>
      <c r="D4" s="3">
        <v>2605</v>
      </c>
      <c r="E4" s="23">
        <v>130899947.5</v>
      </c>
      <c r="F4" s="3" t="s">
        <v>8</v>
      </c>
      <c r="G4" s="4"/>
      <c r="H4" s="24"/>
      <c r="I4" s="4"/>
      <c r="J4" s="5"/>
      <c r="K4" s="25"/>
      <c r="L4" s="25"/>
      <c r="M4" s="26">
        <f>D4+G4+J4</f>
        <v>2605</v>
      </c>
      <c r="N4" s="27">
        <f>SUM(E4,H4,K4)</f>
        <v>130899947.5</v>
      </c>
    </row>
    <row r="5" spans="1:14" ht="30" customHeight="1" x14ac:dyDescent="0.25">
      <c r="A5" s="17" t="s">
        <v>13</v>
      </c>
      <c r="B5" s="17">
        <v>11</v>
      </c>
      <c r="C5" s="19" t="s">
        <v>14</v>
      </c>
      <c r="D5" s="43">
        <v>225</v>
      </c>
      <c r="E5" s="44">
        <v>124832812.5</v>
      </c>
      <c r="F5" s="43" t="s">
        <v>15</v>
      </c>
      <c r="G5" s="45">
        <v>20</v>
      </c>
      <c r="H5" s="46">
        <v>11096250</v>
      </c>
      <c r="I5" s="45" t="s">
        <v>24</v>
      </c>
      <c r="J5" s="47"/>
      <c r="K5" s="48"/>
      <c r="L5" s="48"/>
      <c r="M5" s="49">
        <f>D5+G5+J5</f>
        <v>245</v>
      </c>
      <c r="N5" s="50">
        <f>SUM(E5,H5,K5)</f>
        <v>135929062.5</v>
      </c>
    </row>
    <row r="6" spans="1:14" x14ac:dyDescent="0.25">
      <c r="A6" s="17" t="s">
        <v>16</v>
      </c>
      <c r="B6" s="17">
        <v>9</v>
      </c>
      <c r="C6" s="19"/>
      <c r="D6" s="43"/>
      <c r="E6" s="44"/>
      <c r="F6" s="43"/>
      <c r="G6" s="45"/>
      <c r="H6" s="46"/>
      <c r="I6" s="45"/>
      <c r="J6" s="47"/>
      <c r="K6" s="48"/>
      <c r="L6" s="48"/>
      <c r="M6" s="49"/>
      <c r="N6" s="50"/>
    </row>
    <row r="7" spans="1:14" ht="30" x14ac:dyDescent="0.25">
      <c r="A7" s="17" t="s">
        <v>17</v>
      </c>
      <c r="B7" s="17">
        <v>5</v>
      </c>
      <c r="C7" s="19"/>
      <c r="D7" s="43"/>
      <c r="E7" s="44"/>
      <c r="F7" s="43"/>
      <c r="G7" s="45"/>
      <c r="H7" s="46"/>
      <c r="I7" s="45"/>
      <c r="J7" s="47"/>
      <c r="K7" s="48"/>
      <c r="L7" s="48"/>
      <c r="M7" s="49"/>
      <c r="N7" s="50"/>
    </row>
    <row r="8" spans="1:14" x14ac:dyDescent="0.25">
      <c r="A8" s="17" t="s">
        <v>39</v>
      </c>
      <c r="B8" s="17">
        <v>2</v>
      </c>
      <c r="C8" s="19"/>
      <c r="D8" s="43"/>
      <c r="E8" s="44"/>
      <c r="F8" s="43"/>
      <c r="G8" s="45"/>
      <c r="H8" s="46"/>
      <c r="I8" s="45"/>
      <c r="J8" s="47"/>
      <c r="K8" s="48"/>
      <c r="L8" s="48"/>
      <c r="M8" s="49"/>
      <c r="N8" s="50"/>
    </row>
    <row r="9" spans="1:14" ht="45" x14ac:dyDescent="0.25">
      <c r="A9" s="17" t="s">
        <v>18</v>
      </c>
      <c r="B9" s="17">
        <v>34</v>
      </c>
      <c r="C9" s="17" t="s">
        <v>19</v>
      </c>
      <c r="D9" s="3">
        <v>12277</v>
      </c>
      <c r="E9" s="29">
        <v>1145836964</v>
      </c>
      <c r="F9" s="3" t="s">
        <v>40</v>
      </c>
      <c r="G9" s="4">
        <v>56</v>
      </c>
      <c r="H9" s="24">
        <v>5134676.4000000004</v>
      </c>
      <c r="I9" s="4" t="s">
        <v>24</v>
      </c>
      <c r="J9" s="5"/>
      <c r="K9" s="25"/>
      <c r="L9" s="25"/>
      <c r="M9" s="26">
        <f t="shared" ref="M9:N15" si="0">D9+G9+J9</f>
        <v>12333</v>
      </c>
      <c r="N9" s="30">
        <f>E9+H9+K9</f>
        <v>1150971640.4000001</v>
      </c>
    </row>
    <row r="10" spans="1:14" ht="30" x14ac:dyDescent="0.25">
      <c r="A10" s="19" t="s">
        <v>22</v>
      </c>
      <c r="B10" s="17">
        <v>10</v>
      </c>
      <c r="C10" s="17" t="s">
        <v>23</v>
      </c>
      <c r="D10" s="3">
        <v>1038</v>
      </c>
      <c r="E10" s="23">
        <v>256833066.59999999</v>
      </c>
      <c r="F10" s="3" t="s">
        <v>24</v>
      </c>
      <c r="G10" s="4">
        <v>132</v>
      </c>
      <c r="H10" s="24">
        <v>32660852.399999999</v>
      </c>
      <c r="I10" s="4" t="s">
        <v>21</v>
      </c>
      <c r="J10" s="5"/>
      <c r="K10" s="25"/>
      <c r="L10" s="25"/>
      <c r="M10" s="26">
        <f t="shared" si="0"/>
        <v>1170</v>
      </c>
      <c r="N10" s="30">
        <f t="shared" si="0"/>
        <v>289493919</v>
      </c>
    </row>
    <row r="11" spans="1:14" ht="30" x14ac:dyDescent="0.25">
      <c r="A11" s="19"/>
      <c r="B11" s="17">
        <v>2</v>
      </c>
      <c r="C11" s="17" t="s">
        <v>25</v>
      </c>
      <c r="D11" s="3">
        <v>282</v>
      </c>
      <c r="E11" s="23">
        <v>48842820.18</v>
      </c>
      <c r="F11" s="3" t="s">
        <v>20</v>
      </c>
      <c r="G11" s="4"/>
      <c r="H11" s="24"/>
      <c r="I11" s="4"/>
      <c r="J11" s="5"/>
      <c r="K11" s="25"/>
      <c r="L11" s="25"/>
      <c r="M11" s="26">
        <f t="shared" si="0"/>
        <v>282</v>
      </c>
      <c r="N11" s="30">
        <f t="shared" si="0"/>
        <v>48842820.18</v>
      </c>
    </row>
    <row r="12" spans="1:14" ht="30" x14ac:dyDescent="0.25">
      <c r="A12" s="19"/>
      <c r="B12" s="17">
        <v>11</v>
      </c>
      <c r="C12" s="17" t="s">
        <v>26</v>
      </c>
      <c r="D12" s="3">
        <v>1644</v>
      </c>
      <c r="E12" s="23">
        <v>813552141.60000002</v>
      </c>
      <c r="F12" s="3" t="s">
        <v>24</v>
      </c>
      <c r="G12" s="4"/>
      <c r="H12" s="24"/>
      <c r="I12" s="4"/>
      <c r="J12" s="5"/>
      <c r="K12" s="25"/>
      <c r="L12" s="25"/>
      <c r="M12" s="26">
        <f t="shared" si="0"/>
        <v>1644</v>
      </c>
      <c r="N12" s="30">
        <f t="shared" si="0"/>
        <v>813552141.60000002</v>
      </c>
    </row>
    <row r="13" spans="1:14" ht="30" x14ac:dyDescent="0.25">
      <c r="A13" s="19" t="s">
        <v>27</v>
      </c>
      <c r="B13" s="17">
        <v>66</v>
      </c>
      <c r="C13" s="17" t="s">
        <v>28</v>
      </c>
      <c r="D13" s="3">
        <v>1181</v>
      </c>
      <c r="E13" s="29">
        <v>457283849.55000001</v>
      </c>
      <c r="F13" s="3" t="s">
        <v>21</v>
      </c>
      <c r="G13" s="4">
        <v>46</v>
      </c>
      <c r="H13" s="24">
        <v>17811225.300000001</v>
      </c>
      <c r="I13" s="4" t="s">
        <v>24</v>
      </c>
      <c r="J13" s="5"/>
      <c r="K13" s="25"/>
      <c r="L13" s="25"/>
      <c r="M13" s="26">
        <f t="shared" si="0"/>
        <v>1227</v>
      </c>
      <c r="N13" s="30">
        <f t="shared" si="0"/>
        <v>475095074.85000002</v>
      </c>
    </row>
    <row r="14" spans="1:14" ht="30" x14ac:dyDescent="0.25">
      <c r="A14" s="20"/>
      <c r="B14" s="18">
        <v>96</v>
      </c>
      <c r="C14" s="31" t="s">
        <v>29</v>
      </c>
      <c r="D14" s="32">
        <v>2978</v>
      </c>
      <c r="E14" s="29">
        <v>2306166408.5999999</v>
      </c>
      <c r="F14" s="3" t="s">
        <v>21</v>
      </c>
      <c r="G14" s="33">
        <v>43</v>
      </c>
      <c r="H14" s="24">
        <v>33299247.300000001</v>
      </c>
      <c r="I14" s="4" t="s">
        <v>24</v>
      </c>
      <c r="J14" s="34"/>
      <c r="K14" s="35"/>
      <c r="L14" s="25"/>
      <c r="M14" s="26">
        <f t="shared" si="0"/>
        <v>3021</v>
      </c>
      <c r="N14" s="30">
        <f t="shared" si="0"/>
        <v>2339465655.9000001</v>
      </c>
    </row>
    <row r="15" spans="1:14" ht="30" x14ac:dyDescent="0.25">
      <c r="A15" s="20"/>
      <c r="B15" s="18">
        <v>3</v>
      </c>
      <c r="C15" s="31" t="s">
        <v>30</v>
      </c>
      <c r="D15" s="32">
        <v>36</v>
      </c>
      <c r="E15" s="29">
        <v>111513758.40000001</v>
      </c>
      <c r="F15" s="3" t="s">
        <v>21</v>
      </c>
      <c r="G15" s="33"/>
      <c r="H15" s="24"/>
      <c r="I15" s="4"/>
      <c r="J15" s="34"/>
      <c r="K15" s="35"/>
      <c r="L15" s="35"/>
      <c r="M15" s="26">
        <f t="shared" si="0"/>
        <v>36</v>
      </c>
      <c r="N15" s="30">
        <f t="shared" si="0"/>
        <v>111513758.40000001</v>
      </c>
    </row>
    <row r="16" spans="1:14" ht="30" x14ac:dyDescent="0.25">
      <c r="A16" s="21" t="s">
        <v>31</v>
      </c>
      <c r="B16" s="8">
        <v>40</v>
      </c>
      <c r="C16" s="17" t="s">
        <v>32</v>
      </c>
      <c r="D16" s="32">
        <v>182</v>
      </c>
      <c r="E16" s="29">
        <v>161083744.63999999</v>
      </c>
      <c r="F16" s="3" t="s">
        <v>8</v>
      </c>
      <c r="G16" s="36">
        <v>83</v>
      </c>
      <c r="H16" s="24">
        <v>73461268.159999996</v>
      </c>
      <c r="I16" s="24" t="s">
        <v>24</v>
      </c>
      <c r="J16" s="34"/>
      <c r="K16" s="35"/>
      <c r="L16" s="35"/>
      <c r="M16" s="26">
        <f>SUM(D16+G16+J16)</f>
        <v>265</v>
      </c>
      <c r="N16" s="30">
        <f>E16+H16+K16</f>
        <v>234545012.79999998</v>
      </c>
    </row>
    <row r="17" spans="1:14" x14ac:dyDescent="0.25">
      <c r="A17" s="22"/>
      <c r="B17" s="9">
        <v>76</v>
      </c>
      <c r="C17" s="17" t="s">
        <v>33</v>
      </c>
      <c r="D17" s="3"/>
      <c r="E17" s="23"/>
      <c r="F17" s="3"/>
      <c r="G17" s="37">
        <v>512</v>
      </c>
      <c r="H17" s="28">
        <v>453158666.24000001</v>
      </c>
      <c r="I17" s="24" t="s">
        <v>24</v>
      </c>
      <c r="J17" s="5"/>
      <c r="K17" s="25"/>
      <c r="L17" s="35"/>
      <c r="M17" s="26">
        <f>SUM(D17+G17+J17)</f>
        <v>512</v>
      </c>
      <c r="N17" s="30">
        <f>E17+H17+K17</f>
        <v>453158666.24000001</v>
      </c>
    </row>
    <row r="18" spans="1:14" ht="18.75" x14ac:dyDescent="0.25">
      <c r="A18" s="10" t="s">
        <v>34</v>
      </c>
      <c r="B18" s="11"/>
      <c r="C18" s="11"/>
      <c r="D18" s="12"/>
      <c r="E18" s="13">
        <v>22221320949.819996</v>
      </c>
      <c r="F18" s="14"/>
      <c r="G18" s="14"/>
      <c r="H18" s="13">
        <v>2115774188.0000002</v>
      </c>
      <c r="I18" s="14"/>
      <c r="J18" s="14"/>
      <c r="K18" s="13">
        <v>0</v>
      </c>
      <c r="L18" s="15"/>
      <c r="M18" s="12"/>
      <c r="N18" s="16">
        <v>24337095137.820004</v>
      </c>
    </row>
    <row r="33" ht="15.75" customHeight="1" x14ac:dyDescent="0.25"/>
    <row r="43" ht="15.75" customHeight="1" x14ac:dyDescent="0.25"/>
  </sheetData>
  <mergeCells count="16">
    <mergeCell ref="L5:L8"/>
    <mergeCell ref="M5:M8"/>
    <mergeCell ref="N5:N8"/>
    <mergeCell ref="G5:G8"/>
    <mergeCell ref="H5:H8"/>
    <mergeCell ref="I5:I8"/>
    <mergeCell ref="J5:J8"/>
    <mergeCell ref="K5:K8"/>
    <mergeCell ref="A2:A3"/>
    <mergeCell ref="A10:A12"/>
    <mergeCell ref="A13:A15"/>
    <mergeCell ref="A16:A17"/>
    <mergeCell ref="C5:C8"/>
    <mergeCell ref="D5:D8"/>
    <mergeCell ref="E5:E8"/>
    <mergeCell ref="F5:F8"/>
  </mergeCells>
  <pageMargins left="0.7" right="0.7" top="0.75" bottom="0.75" header="0.3" footer="0.3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Пашковская Елена Владимировна</cp:lastModifiedBy>
  <cp:lastPrinted>2021-09-30T14:22:49Z</cp:lastPrinted>
  <dcterms:created xsi:type="dcterms:W3CDTF">2015-06-05T18:19:34Z</dcterms:created>
  <dcterms:modified xsi:type="dcterms:W3CDTF">2021-10-07T09:59:04Z</dcterms:modified>
</cp:coreProperties>
</file>