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Отдел размещения и заключения\ГК 2023 ФКУ\003 Сведения для сайта\01. Январь\17.01.2023\"/>
    </mc:Choice>
  </mc:AlternateContent>
  <xr:revisionPtr revIDLastSave="0" documentId="13_ncr:1_{03ACBE43-0FFB-4DA3-A251-62A14A9EA5E6}" xr6:coauthVersionLast="47" xr6:coauthVersionMax="47" xr10:uidLastSave="{00000000-0000-0000-0000-000000000000}"/>
  <bookViews>
    <workbookView xWindow="-108" yWindow="-108" windowWidth="23256" windowHeight="12576" xr2:uid="{3E75E66E-D305-4885-A74C-AD1CE9FF597B}"/>
  </bookViews>
  <sheets>
    <sheet name="2023 год" sheetId="2" r:id="rId1"/>
    <sheet name="1416" sheetId="4" r:id="rId2"/>
    <sheet name="1512 вич" sheetId="5" r:id="rId3"/>
    <sheet name="1688" sheetId="6" r:id="rId4"/>
    <sheet name="545" sheetId="7" r:id="rId5"/>
  </sheets>
  <definedNames>
    <definedName name="_xlnm._FilterDatabase" localSheetId="1" hidden="1">'1416'!$A$2:$AF$49</definedName>
    <definedName name="_xlnm._FilterDatabase" localSheetId="2" hidden="1">'1512 вич'!$A$2:$AF$49</definedName>
    <definedName name="_xlnm._FilterDatabase" localSheetId="3" hidden="1">'1688'!$A$2:$AF$9</definedName>
    <definedName name="_xlnm._FilterDatabase" localSheetId="0" hidden="1">'2023 год'!$A$2:$AF$340</definedName>
    <definedName name="_xlnm._FilterDatabase" localSheetId="4" hidden="1">'545'!$A$2:$AF$49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 i="6" l="1"/>
  <c r="Z4" i="6" s="1"/>
  <c r="AA4" i="6" s="1"/>
  <c r="K4" i="6"/>
  <c r="L4" i="6" s="1"/>
  <c r="T4" i="6" s="1"/>
  <c r="U4" i="6" s="1"/>
  <c r="V3" i="6"/>
  <c r="Z3" i="6" s="1"/>
  <c r="AA3" i="6" s="1"/>
  <c r="K3" i="6"/>
  <c r="L3" i="6" s="1"/>
  <c r="T3" i="6" s="1"/>
  <c r="U3" i="6" s="1"/>
  <c r="V339" i="2"/>
  <c r="Z339" i="2" s="1"/>
  <c r="AA339" i="2" s="1"/>
  <c r="K339" i="2"/>
  <c r="V338" i="2"/>
  <c r="Z338" i="2" s="1"/>
  <c r="AA338" i="2" s="1"/>
  <c r="K338" i="2"/>
  <c r="L338" i="2" s="1"/>
  <c r="V337" i="2"/>
  <c r="Z337" i="2" s="1"/>
  <c r="AA337" i="2" s="1"/>
  <c r="K337" i="2"/>
  <c r="V336" i="2"/>
  <c r="Z336" i="2" s="1"/>
  <c r="AA336" i="2" s="1"/>
  <c r="K336" i="2"/>
  <c r="V335" i="2"/>
  <c r="Z335" i="2" s="1"/>
  <c r="AA335" i="2" s="1"/>
  <c r="K335" i="2"/>
  <c r="L335" i="2" s="1"/>
  <c r="V334" i="2"/>
  <c r="Z334" i="2" s="1"/>
  <c r="AA334" i="2" s="1"/>
  <c r="K334" i="2"/>
  <c r="V333" i="2"/>
  <c r="Z333" i="2" s="1"/>
  <c r="AA333" i="2" s="1"/>
  <c r="K333" i="2"/>
  <c r="V332" i="2"/>
  <c r="Z332" i="2" s="1"/>
  <c r="AA332" i="2" s="1"/>
  <c r="K332" i="2"/>
  <c r="L332" i="2" s="1"/>
  <c r="V331" i="2"/>
  <c r="Z331" i="2" s="1"/>
  <c r="AA331" i="2" s="1"/>
  <c r="K331" i="2"/>
  <c r="V330" i="2"/>
  <c r="Z330" i="2" s="1"/>
  <c r="AA330" i="2" s="1"/>
  <c r="K330" i="2"/>
  <c r="L330" i="2" s="1"/>
  <c r="V329" i="2"/>
  <c r="Z329" i="2" s="1"/>
  <c r="AA329" i="2" s="1"/>
  <c r="K329" i="2"/>
  <c r="L329" i="2" s="1"/>
  <c r="V328" i="2"/>
  <c r="Z328" i="2" s="1"/>
  <c r="AA328" i="2" s="1"/>
  <c r="K328" i="2"/>
  <c r="V327" i="2"/>
  <c r="Z327" i="2" s="1"/>
  <c r="AA327" i="2" s="1"/>
  <c r="K327" i="2"/>
  <c r="V326" i="2"/>
  <c r="Z326" i="2" s="1"/>
  <c r="AA326" i="2" s="1"/>
  <c r="K326" i="2"/>
  <c r="L326" i="2" s="1"/>
  <c r="V325" i="2"/>
  <c r="Z325" i="2" s="1"/>
  <c r="AA325" i="2" s="1"/>
  <c r="K325" i="2"/>
  <c r="V324" i="2"/>
  <c r="Z324" i="2" s="1"/>
  <c r="AA324" i="2" s="1"/>
  <c r="K324" i="2"/>
  <c r="L324" i="2" s="1"/>
  <c r="V323" i="2"/>
  <c r="Z323" i="2" s="1"/>
  <c r="AA323" i="2" s="1"/>
  <c r="K323" i="2"/>
  <c r="L323" i="2" s="1"/>
  <c r="V322" i="2"/>
  <c r="Z322" i="2" s="1"/>
  <c r="AA322" i="2" s="1"/>
  <c r="K322" i="2"/>
  <c r="V321" i="2"/>
  <c r="Z321" i="2" s="1"/>
  <c r="AA321" i="2" s="1"/>
  <c r="K321" i="2"/>
  <c r="L321" i="2" s="1"/>
  <c r="V320" i="2"/>
  <c r="Z320" i="2" s="1"/>
  <c r="AA320" i="2" s="1"/>
  <c r="K320" i="2"/>
  <c r="L320" i="2" s="1"/>
  <c r="V319" i="2"/>
  <c r="Z319" i="2" s="1"/>
  <c r="AA319" i="2" s="1"/>
  <c r="K319" i="2"/>
  <c r="V318" i="2"/>
  <c r="Z318" i="2" s="1"/>
  <c r="AA318" i="2" s="1"/>
  <c r="K318" i="2"/>
  <c r="V317" i="2"/>
  <c r="Z317" i="2" s="1"/>
  <c r="AA317" i="2" s="1"/>
  <c r="K317" i="2"/>
  <c r="L317" i="2" s="1"/>
  <c r="V316" i="2"/>
  <c r="Z316" i="2" s="1"/>
  <c r="AA316" i="2" s="1"/>
  <c r="K316" i="2"/>
  <c r="V315" i="2"/>
  <c r="Z315" i="2" s="1"/>
  <c r="AA315" i="2" s="1"/>
  <c r="K315" i="2"/>
  <c r="L315" i="2" s="1"/>
  <c r="V314" i="2"/>
  <c r="Z314" i="2" s="1"/>
  <c r="AA314" i="2" s="1"/>
  <c r="K314" i="2"/>
  <c r="L314" i="2" s="1"/>
  <c r="V313" i="2"/>
  <c r="Z313" i="2" s="1"/>
  <c r="AA313" i="2" s="1"/>
  <c r="K313" i="2"/>
  <c r="V312" i="2"/>
  <c r="Z312" i="2" s="1"/>
  <c r="AA312" i="2" s="1"/>
  <c r="K312" i="2"/>
  <c r="L312" i="2" s="1"/>
  <c r="V311" i="2"/>
  <c r="Z311" i="2" s="1"/>
  <c r="AA311" i="2" s="1"/>
  <c r="K311" i="2"/>
  <c r="L311" i="2" s="1"/>
  <c r="V310" i="2"/>
  <c r="Z310" i="2" s="1"/>
  <c r="AA310" i="2" s="1"/>
  <c r="K310" i="2"/>
  <c r="V309" i="2"/>
  <c r="Z309" i="2" s="1"/>
  <c r="AA309" i="2" s="1"/>
  <c r="K309" i="2"/>
  <c r="L309" i="2" s="1"/>
  <c r="V308" i="2"/>
  <c r="Z308" i="2" s="1"/>
  <c r="AA308" i="2" s="1"/>
  <c r="K308" i="2"/>
  <c r="L308" i="2" s="1"/>
  <c r="V307" i="2"/>
  <c r="Z307" i="2" s="1"/>
  <c r="AA307" i="2" s="1"/>
  <c r="K307" i="2"/>
  <c r="V306" i="2"/>
  <c r="Z306" i="2" s="1"/>
  <c r="AA306" i="2" s="1"/>
  <c r="K306" i="2"/>
  <c r="V305" i="2"/>
  <c r="Z305" i="2" s="1"/>
  <c r="AA305" i="2" s="1"/>
  <c r="K305" i="2"/>
  <c r="L305" i="2" s="1"/>
  <c r="V304" i="2"/>
  <c r="Z304" i="2" s="1"/>
  <c r="AA304" i="2" s="1"/>
  <c r="K304" i="2"/>
  <c r="V303" i="2"/>
  <c r="Z303" i="2" s="1"/>
  <c r="AA303" i="2" s="1"/>
  <c r="K303" i="2"/>
  <c r="V302" i="2"/>
  <c r="Z302" i="2" s="1"/>
  <c r="AA302" i="2" s="1"/>
  <c r="K302" i="2"/>
  <c r="L302" i="2" s="1"/>
  <c r="V301" i="2"/>
  <c r="Z301" i="2" s="1"/>
  <c r="AA301" i="2" s="1"/>
  <c r="K301" i="2"/>
  <c r="V300" i="2"/>
  <c r="Z300" i="2" s="1"/>
  <c r="AA300" i="2" s="1"/>
  <c r="K300" i="2"/>
  <c r="L300" i="2" s="1"/>
  <c r="V299" i="2"/>
  <c r="Z299" i="2" s="1"/>
  <c r="AA299" i="2" s="1"/>
  <c r="K299" i="2"/>
  <c r="L299" i="2" s="1"/>
  <c r="V298" i="2"/>
  <c r="Z298" i="2" s="1"/>
  <c r="AA298" i="2" s="1"/>
  <c r="K298" i="2"/>
  <c r="V297" i="2"/>
  <c r="Z297" i="2" s="1"/>
  <c r="AA297" i="2" s="1"/>
  <c r="K297" i="2"/>
  <c r="L297" i="2" s="1"/>
  <c r="V296" i="2"/>
  <c r="Z296" i="2" s="1"/>
  <c r="AA296" i="2" s="1"/>
  <c r="K296" i="2"/>
  <c r="L296" i="2" s="1"/>
  <c r="V295" i="2"/>
  <c r="Z295" i="2" s="1"/>
  <c r="AA295" i="2" s="1"/>
  <c r="K295" i="2"/>
  <c r="V294" i="2"/>
  <c r="Z294" i="2" s="1"/>
  <c r="AA294" i="2" s="1"/>
  <c r="K294" i="2"/>
  <c r="V293" i="2"/>
  <c r="Z293" i="2" s="1"/>
  <c r="AA293" i="2" s="1"/>
  <c r="K293" i="2"/>
  <c r="L293" i="2" s="1"/>
  <c r="V292" i="2"/>
  <c r="Z292" i="2" s="1"/>
  <c r="AA292" i="2" s="1"/>
  <c r="K292" i="2"/>
  <c r="L292" i="2" s="1"/>
  <c r="V291" i="2"/>
  <c r="Z291" i="2" s="1"/>
  <c r="AA291" i="2" s="1"/>
  <c r="K291" i="2"/>
  <c r="V290" i="2"/>
  <c r="Z290" i="2" s="1"/>
  <c r="AA290" i="2" s="1"/>
  <c r="K290" i="2"/>
  <c r="L290" i="2" s="1"/>
  <c r="V289" i="2"/>
  <c r="Z289" i="2" s="1"/>
  <c r="AA289" i="2" s="1"/>
  <c r="K289" i="2"/>
  <c r="L289" i="2" s="1"/>
  <c r="V288" i="2"/>
  <c r="Z288" i="2" s="1"/>
  <c r="AA288" i="2" s="1"/>
  <c r="K288" i="2"/>
  <c r="L288" i="2" s="1"/>
  <c r="V287" i="2"/>
  <c r="Z287" i="2" s="1"/>
  <c r="AA287" i="2" s="1"/>
  <c r="K287" i="2"/>
  <c r="L287" i="2" s="1"/>
  <c r="V286" i="2"/>
  <c r="Z286" i="2" s="1"/>
  <c r="AA286" i="2" s="1"/>
  <c r="K286" i="2"/>
  <c r="V285" i="2"/>
  <c r="Z285" i="2" s="1"/>
  <c r="AA285" i="2" s="1"/>
  <c r="K285" i="2"/>
  <c r="V284" i="2"/>
  <c r="Z284" i="2" s="1"/>
  <c r="AA284" i="2" s="1"/>
  <c r="K284" i="2"/>
  <c r="L284" i="2" s="1"/>
  <c r="V283" i="2"/>
  <c r="Z283" i="2" s="1"/>
  <c r="AA283" i="2" s="1"/>
  <c r="K283" i="2"/>
  <c r="V282" i="2"/>
  <c r="Z282" i="2" s="1"/>
  <c r="AA282" i="2" s="1"/>
  <c r="K282" i="2"/>
  <c r="V281" i="2"/>
  <c r="Z281" i="2" s="1"/>
  <c r="AA281" i="2" s="1"/>
  <c r="K281" i="2"/>
  <c r="V280" i="2"/>
  <c r="Z280" i="2" s="1"/>
  <c r="AA280" i="2" s="1"/>
  <c r="K280" i="2"/>
  <c r="V279" i="2"/>
  <c r="Z279" i="2" s="1"/>
  <c r="AA279" i="2" s="1"/>
  <c r="K279" i="2"/>
  <c r="L279" i="2" s="1"/>
  <c r="V278" i="2"/>
  <c r="Z278" i="2" s="1"/>
  <c r="AA278" i="2" s="1"/>
  <c r="K278" i="2"/>
  <c r="V277" i="2"/>
  <c r="Z277" i="2" s="1"/>
  <c r="AA277" i="2" s="1"/>
  <c r="K277" i="2"/>
  <c r="L277" i="2" s="1"/>
  <c r="V276" i="2"/>
  <c r="Z276" i="2" s="1"/>
  <c r="AA276" i="2" s="1"/>
  <c r="K276" i="2"/>
  <c r="L276" i="2" s="1"/>
  <c r="V275" i="2"/>
  <c r="Z275" i="2" s="1"/>
  <c r="AA275" i="2" s="1"/>
  <c r="K275" i="2"/>
  <c r="L275" i="2" s="1"/>
  <c r="V274" i="2"/>
  <c r="Z274" i="2" s="1"/>
  <c r="AA274" i="2" s="1"/>
  <c r="K274" i="2"/>
  <c r="V273" i="2"/>
  <c r="Z273" i="2" s="1"/>
  <c r="AA273" i="2" s="1"/>
  <c r="K273" i="2"/>
  <c r="V272" i="2"/>
  <c r="Z272" i="2" s="1"/>
  <c r="AA272" i="2" s="1"/>
  <c r="K272" i="2"/>
  <c r="V271" i="2"/>
  <c r="K271" i="2"/>
  <c r="L271" i="2" s="1"/>
  <c r="V270" i="2"/>
  <c r="Z270" i="2" s="1"/>
  <c r="AA270" i="2" s="1"/>
  <c r="K270" i="2"/>
  <c r="L270" i="2" s="1"/>
  <c r="Z269" i="2"/>
  <c r="AA269" i="2" s="1"/>
  <c r="V269" i="2"/>
  <c r="K269" i="2"/>
  <c r="V268" i="2"/>
  <c r="Z268" i="2" s="1"/>
  <c r="AA268" i="2" s="1"/>
  <c r="K268" i="2"/>
  <c r="V267" i="2"/>
  <c r="Z267" i="2" s="1"/>
  <c r="AA267" i="2" s="1"/>
  <c r="K267" i="2"/>
  <c r="L267" i="2" s="1"/>
  <c r="V266" i="2"/>
  <c r="Z266" i="2" s="1"/>
  <c r="AA266" i="2" s="1"/>
  <c r="K266" i="2"/>
  <c r="L266" i="2" s="1"/>
  <c r="V265" i="2"/>
  <c r="Z265" i="2" s="1"/>
  <c r="AA265" i="2" s="1"/>
  <c r="K265" i="2"/>
  <c r="L265" i="2" s="1"/>
  <c r="V264" i="2"/>
  <c r="Z264" i="2" s="1"/>
  <c r="AA264" i="2" s="1"/>
  <c r="K264" i="2"/>
  <c r="V263" i="2"/>
  <c r="Z263" i="2" s="1"/>
  <c r="AA263" i="2" s="1"/>
  <c r="K263" i="2"/>
  <c r="L263" i="2" s="1"/>
  <c r="V262" i="2"/>
  <c r="Z262" i="2" s="1"/>
  <c r="AA262" i="2" s="1"/>
  <c r="K262" i="2"/>
  <c r="L262" i="2" s="1"/>
  <c r="V261" i="2"/>
  <c r="Z261" i="2" s="1"/>
  <c r="AA261" i="2" s="1"/>
  <c r="K261" i="2"/>
  <c r="L261" i="2" s="1"/>
  <c r="V260" i="2"/>
  <c r="Z260" i="2" s="1"/>
  <c r="AA260" i="2" s="1"/>
  <c r="K260" i="2"/>
  <c r="L260" i="2" s="1"/>
  <c r="V259" i="2"/>
  <c r="Z259" i="2" s="1"/>
  <c r="AA259" i="2" s="1"/>
  <c r="K259" i="2"/>
  <c r="L259" i="2" s="1"/>
  <c r="V258" i="2"/>
  <c r="Z258" i="2" s="1"/>
  <c r="AA258" i="2" s="1"/>
  <c r="K258" i="2"/>
  <c r="L258" i="2" s="1"/>
  <c r="V257" i="2"/>
  <c r="Z257" i="2" s="1"/>
  <c r="AA257" i="2" s="1"/>
  <c r="K257" i="2"/>
  <c r="V256" i="2"/>
  <c r="Z256" i="2" s="1"/>
  <c r="AA256" i="2" s="1"/>
  <c r="K256" i="2"/>
  <c r="V255" i="2"/>
  <c r="Z255" i="2" s="1"/>
  <c r="AA255" i="2" s="1"/>
  <c r="K255" i="2"/>
  <c r="L255" i="2" s="1"/>
  <c r="V254" i="2"/>
  <c r="Z254" i="2" s="1"/>
  <c r="AA254" i="2" s="1"/>
  <c r="K254" i="2"/>
  <c r="V253" i="2"/>
  <c r="Z253" i="2" s="1"/>
  <c r="AA253" i="2" s="1"/>
  <c r="K253" i="2"/>
  <c r="V252" i="2"/>
  <c r="Z252" i="2" s="1"/>
  <c r="AA252" i="2" s="1"/>
  <c r="K252" i="2"/>
  <c r="L252" i="2" s="1"/>
  <c r="V251" i="2"/>
  <c r="Z251" i="2" s="1"/>
  <c r="AA251" i="2" s="1"/>
  <c r="K251" i="2"/>
  <c r="L251" i="2" s="1"/>
  <c r="V250" i="2"/>
  <c r="Z250" i="2" s="1"/>
  <c r="AA250" i="2" s="1"/>
  <c r="K250" i="2"/>
  <c r="V249" i="2"/>
  <c r="Z249" i="2" s="1"/>
  <c r="AA249" i="2" s="1"/>
  <c r="K249" i="2"/>
  <c r="V248" i="2"/>
  <c r="Z248" i="2" s="1"/>
  <c r="AA248" i="2" s="1"/>
  <c r="K248" i="2"/>
  <c r="V247" i="2"/>
  <c r="Z247" i="2" s="1"/>
  <c r="AA247" i="2" s="1"/>
  <c r="K247" i="2"/>
  <c r="L247" i="2" s="1"/>
  <c r="V246" i="2"/>
  <c r="Z246" i="2" s="1"/>
  <c r="AA246" i="2" s="1"/>
  <c r="K246" i="2"/>
  <c r="V245" i="2"/>
  <c r="Z245" i="2" s="1"/>
  <c r="AA245" i="2" s="1"/>
  <c r="K245" i="2"/>
  <c r="V244" i="2"/>
  <c r="Z244" i="2" s="1"/>
  <c r="AA244" i="2" s="1"/>
  <c r="K244" i="2"/>
  <c r="L244" i="2" s="1"/>
  <c r="V243" i="2"/>
  <c r="Z243" i="2" s="1"/>
  <c r="AA243" i="2" s="1"/>
  <c r="K243" i="2"/>
  <c r="L243" i="2" s="1"/>
  <c r="V242" i="2"/>
  <c r="Z242" i="2" s="1"/>
  <c r="AA242" i="2" s="1"/>
  <c r="K242" i="2"/>
  <c r="V241" i="2"/>
  <c r="Z241" i="2" s="1"/>
  <c r="AA241" i="2" s="1"/>
  <c r="K241" i="2"/>
  <c r="V240" i="2"/>
  <c r="Z240" i="2" s="1"/>
  <c r="AA240" i="2" s="1"/>
  <c r="K240" i="2"/>
  <c r="V239" i="2"/>
  <c r="Z239" i="2" s="1"/>
  <c r="AA239" i="2" s="1"/>
  <c r="K239" i="2"/>
  <c r="L239" i="2" s="1"/>
  <c r="V238" i="2"/>
  <c r="Z238" i="2" s="1"/>
  <c r="AA238" i="2" s="1"/>
  <c r="K238" i="2"/>
  <c r="V237" i="2"/>
  <c r="Z237" i="2" s="1"/>
  <c r="AA237" i="2" s="1"/>
  <c r="K237" i="2"/>
  <c r="V236" i="2"/>
  <c r="Z236" i="2" s="1"/>
  <c r="AA236" i="2" s="1"/>
  <c r="K236" i="2"/>
  <c r="V235" i="2"/>
  <c r="Z235" i="2" s="1"/>
  <c r="AA235" i="2" s="1"/>
  <c r="K235" i="2"/>
  <c r="L235" i="2" s="1"/>
  <c r="V234" i="2"/>
  <c r="Z234" i="2" s="1"/>
  <c r="AA234" i="2" s="1"/>
  <c r="K234" i="2"/>
  <c r="L234" i="2" s="1"/>
  <c r="V233" i="2"/>
  <c r="Z233" i="2" s="1"/>
  <c r="AA233" i="2" s="1"/>
  <c r="K233" i="2"/>
  <c r="V232" i="2"/>
  <c r="Z232" i="2" s="1"/>
  <c r="AA232" i="2" s="1"/>
  <c r="K232" i="2"/>
  <c r="L232" i="2" s="1"/>
  <c r="V231" i="2"/>
  <c r="Z231" i="2" s="1"/>
  <c r="AA231" i="2" s="1"/>
  <c r="K231" i="2"/>
  <c r="L231" i="2" s="1"/>
  <c r="V230" i="2"/>
  <c r="Z230" i="2" s="1"/>
  <c r="AA230" i="2" s="1"/>
  <c r="K230" i="2"/>
  <c r="L230" i="2" s="1"/>
  <c r="V229" i="2"/>
  <c r="Z229" i="2" s="1"/>
  <c r="AA229" i="2" s="1"/>
  <c r="K229" i="2"/>
  <c r="V228" i="2"/>
  <c r="Z228" i="2" s="1"/>
  <c r="AA228" i="2" s="1"/>
  <c r="K228" i="2"/>
  <c r="V227" i="2"/>
  <c r="Z227" i="2" s="1"/>
  <c r="AA227" i="2" s="1"/>
  <c r="K227" i="2"/>
  <c r="L227" i="2" s="1"/>
  <c r="V226" i="2"/>
  <c r="Z226" i="2" s="1"/>
  <c r="AA226" i="2" s="1"/>
  <c r="K226" i="2"/>
  <c r="V225" i="2"/>
  <c r="Z225" i="2" s="1"/>
  <c r="AA225" i="2" s="1"/>
  <c r="K225" i="2"/>
  <c r="V224" i="2"/>
  <c r="Z224" i="2" s="1"/>
  <c r="AA224" i="2" s="1"/>
  <c r="K224" i="2"/>
  <c r="L224" i="2" s="1"/>
  <c r="V223" i="2"/>
  <c r="Z223" i="2" s="1"/>
  <c r="AA223" i="2" s="1"/>
  <c r="K223" i="2"/>
  <c r="L223" i="2" s="1"/>
  <c r="V222" i="2"/>
  <c r="Z222" i="2" s="1"/>
  <c r="AA222" i="2" s="1"/>
  <c r="K222" i="2"/>
  <c r="V221" i="2"/>
  <c r="Z221" i="2" s="1"/>
  <c r="AA221" i="2" s="1"/>
  <c r="K221" i="2"/>
  <c r="V220" i="2"/>
  <c r="Z220" i="2" s="1"/>
  <c r="AA220" i="2" s="1"/>
  <c r="K220" i="2"/>
  <c r="V219" i="2"/>
  <c r="Z219" i="2" s="1"/>
  <c r="AA219" i="2" s="1"/>
  <c r="K219" i="2"/>
  <c r="L219" i="2" s="1"/>
  <c r="V218" i="2"/>
  <c r="Z218" i="2" s="1"/>
  <c r="AA218" i="2" s="1"/>
  <c r="K218" i="2"/>
  <c r="V217" i="2"/>
  <c r="Z217" i="2" s="1"/>
  <c r="AA217" i="2" s="1"/>
  <c r="K217" i="2"/>
  <c r="V216" i="2"/>
  <c r="Z216" i="2" s="1"/>
  <c r="AA216" i="2" s="1"/>
  <c r="K216" i="2"/>
  <c r="L216" i="2" s="1"/>
  <c r="V215" i="2"/>
  <c r="Z215" i="2" s="1"/>
  <c r="AA215" i="2" s="1"/>
  <c r="K215" i="2"/>
  <c r="L215" i="2" s="1"/>
  <c r="V214" i="2"/>
  <c r="Z214" i="2" s="1"/>
  <c r="AA214" i="2" s="1"/>
  <c r="K214" i="2"/>
  <c r="L214" i="2" s="1"/>
  <c r="V213" i="2"/>
  <c r="Z213" i="2" s="1"/>
  <c r="AA213" i="2" s="1"/>
  <c r="K213" i="2"/>
  <c r="L213" i="2" s="1"/>
  <c r="V212" i="2"/>
  <c r="Z212" i="2" s="1"/>
  <c r="AA212" i="2" s="1"/>
  <c r="K212" i="2"/>
  <c r="L212" i="2" s="1"/>
  <c r="V211" i="2"/>
  <c r="Z211" i="2" s="1"/>
  <c r="AA211" i="2" s="1"/>
  <c r="K211" i="2"/>
  <c r="L211" i="2" s="1"/>
  <c r="V210" i="2"/>
  <c r="Z210" i="2" s="1"/>
  <c r="AA210" i="2" s="1"/>
  <c r="K210" i="2"/>
  <c r="L210" i="2" s="1"/>
  <c r="V209" i="2"/>
  <c r="Z209" i="2" s="1"/>
  <c r="AA209" i="2" s="1"/>
  <c r="K209" i="2"/>
  <c r="L209" i="2" s="1"/>
  <c r="V208" i="2"/>
  <c r="Z208" i="2" s="1"/>
  <c r="AA208" i="2" s="1"/>
  <c r="K208" i="2"/>
  <c r="L208" i="2" s="1"/>
  <c r="V207" i="2"/>
  <c r="Z207" i="2" s="1"/>
  <c r="AA207" i="2" s="1"/>
  <c r="K207" i="2"/>
  <c r="V206" i="2"/>
  <c r="Z206" i="2" s="1"/>
  <c r="AA206" i="2" s="1"/>
  <c r="K206" i="2"/>
  <c r="V205" i="2"/>
  <c r="Z205" i="2" s="1"/>
  <c r="AA205" i="2" s="1"/>
  <c r="K205" i="2"/>
  <c r="L205" i="2" s="1"/>
  <c r="V204" i="2"/>
  <c r="Z204" i="2" s="1"/>
  <c r="AA204" i="2" s="1"/>
  <c r="K204" i="2"/>
  <c r="L204" i="2" s="1"/>
  <c r="V203" i="2"/>
  <c r="Z203" i="2" s="1"/>
  <c r="AA203" i="2" s="1"/>
  <c r="K203" i="2"/>
  <c r="V202" i="2"/>
  <c r="Z202" i="2" s="1"/>
  <c r="AA202" i="2" s="1"/>
  <c r="K202" i="2"/>
  <c r="L202" i="2" s="1"/>
  <c r="Z201" i="2"/>
  <c r="AA201" i="2" s="1"/>
  <c r="K201" i="2"/>
  <c r="Z200" i="2"/>
  <c r="AA200" i="2" s="1"/>
  <c r="K200" i="2"/>
  <c r="L200" i="2" s="1"/>
  <c r="T200" i="2" s="1"/>
  <c r="V199" i="2"/>
  <c r="Z199" i="2" s="1"/>
  <c r="AA199" i="2" s="1"/>
  <c r="K199" i="2"/>
  <c r="V198" i="2"/>
  <c r="Z198" i="2" s="1"/>
  <c r="AA198" i="2" s="1"/>
  <c r="K198" i="2"/>
  <c r="V197" i="2"/>
  <c r="Z197" i="2" s="1"/>
  <c r="AA197" i="2" s="1"/>
  <c r="K197" i="2"/>
  <c r="L197" i="2" s="1"/>
  <c r="V196" i="2"/>
  <c r="Z196" i="2" s="1"/>
  <c r="AA196" i="2" s="1"/>
  <c r="K196" i="2"/>
  <c r="V195" i="2"/>
  <c r="Z195" i="2" s="1"/>
  <c r="AA195" i="2" s="1"/>
  <c r="K195" i="2"/>
  <c r="V194" i="2"/>
  <c r="Z194" i="2" s="1"/>
  <c r="AA194" i="2" s="1"/>
  <c r="K194" i="2"/>
  <c r="L194" i="2" s="1"/>
  <c r="V193" i="2"/>
  <c r="Z193" i="2" s="1"/>
  <c r="AA193" i="2" s="1"/>
  <c r="K193" i="2"/>
  <c r="V192" i="2"/>
  <c r="Z192" i="2" s="1"/>
  <c r="AA192" i="2" s="1"/>
  <c r="K192" i="2"/>
  <c r="V191" i="2"/>
  <c r="Z191" i="2" s="1"/>
  <c r="AA191" i="2" s="1"/>
  <c r="K191" i="2"/>
  <c r="L191" i="2" s="1"/>
  <c r="V190" i="2"/>
  <c r="Z190" i="2" s="1"/>
  <c r="AA190" i="2" s="1"/>
  <c r="K190" i="2"/>
  <c r="L190" i="2" s="1"/>
  <c r="V189" i="2"/>
  <c r="Z189" i="2" s="1"/>
  <c r="AA189" i="2" s="1"/>
  <c r="K189" i="2"/>
  <c r="V188" i="2"/>
  <c r="Z188" i="2" s="1"/>
  <c r="AA188" i="2" s="1"/>
  <c r="K188" i="2"/>
  <c r="L188" i="2" s="1"/>
  <c r="V187" i="2"/>
  <c r="Z187" i="2" s="1"/>
  <c r="AA187" i="2" s="1"/>
  <c r="K187" i="2"/>
  <c r="V186" i="2"/>
  <c r="Z186" i="2" s="1"/>
  <c r="AA186" i="2" s="1"/>
  <c r="K186" i="2"/>
  <c r="V185" i="2"/>
  <c r="Z185" i="2" s="1"/>
  <c r="AA185" i="2" s="1"/>
  <c r="K185" i="2"/>
  <c r="L185" i="2" s="1"/>
  <c r="V184" i="2"/>
  <c r="Z184" i="2" s="1"/>
  <c r="AA184" i="2" s="1"/>
  <c r="K184" i="2"/>
  <c r="L184" i="2" s="1"/>
  <c r="V183" i="2"/>
  <c r="Z183" i="2" s="1"/>
  <c r="AA183" i="2" s="1"/>
  <c r="K183" i="2"/>
  <c r="V182" i="2"/>
  <c r="Z182" i="2" s="1"/>
  <c r="AA182" i="2" s="1"/>
  <c r="K182" i="2"/>
  <c r="L182" i="2" s="1"/>
  <c r="V181" i="2"/>
  <c r="Z181" i="2" s="1"/>
  <c r="AA181" i="2" s="1"/>
  <c r="K181" i="2"/>
  <c r="V180" i="2"/>
  <c r="Z180" i="2" s="1"/>
  <c r="AA180" i="2" s="1"/>
  <c r="K180" i="2"/>
  <c r="L180" i="2" s="1"/>
  <c r="V179" i="2"/>
  <c r="Z179" i="2" s="1"/>
  <c r="AA179" i="2" s="1"/>
  <c r="K179" i="2"/>
  <c r="L179" i="2" s="1"/>
  <c r="V178" i="2"/>
  <c r="Z178" i="2" s="1"/>
  <c r="AA178" i="2" s="1"/>
  <c r="K178" i="2"/>
  <c r="V177" i="2"/>
  <c r="Z177" i="2" s="1"/>
  <c r="AA177" i="2" s="1"/>
  <c r="K177" i="2"/>
  <c r="V176" i="2"/>
  <c r="Z176" i="2" s="1"/>
  <c r="AA176" i="2" s="1"/>
  <c r="K176" i="2"/>
  <c r="L176" i="2" s="1"/>
  <c r="V175" i="2"/>
  <c r="Z175" i="2" s="1"/>
  <c r="AA175" i="2" s="1"/>
  <c r="K175" i="2"/>
  <c r="V174" i="2"/>
  <c r="Z174" i="2" s="1"/>
  <c r="AA174" i="2" s="1"/>
  <c r="K174" i="2"/>
  <c r="L174" i="2" s="1"/>
  <c r="V173" i="2"/>
  <c r="Z173" i="2" s="1"/>
  <c r="AA173" i="2" s="1"/>
  <c r="K173" i="2"/>
  <c r="L173" i="2" s="1"/>
  <c r="V172" i="2"/>
  <c r="Z172" i="2" s="1"/>
  <c r="AA172" i="2" s="1"/>
  <c r="K172" i="2"/>
  <c r="V171" i="2"/>
  <c r="Z171" i="2" s="1"/>
  <c r="AA171" i="2" s="1"/>
  <c r="K171" i="2"/>
  <c r="L171" i="2" s="1"/>
  <c r="V170" i="2"/>
  <c r="Z170" i="2" s="1"/>
  <c r="AA170" i="2" s="1"/>
  <c r="K170" i="2"/>
  <c r="L170" i="2" s="1"/>
  <c r="V169" i="2"/>
  <c r="Z169" i="2" s="1"/>
  <c r="AA169" i="2" s="1"/>
  <c r="K169" i="2"/>
  <c r="V168" i="2"/>
  <c r="Z168" i="2" s="1"/>
  <c r="AA168" i="2" s="1"/>
  <c r="K168" i="2"/>
  <c r="L168" i="2" s="1"/>
  <c r="V167" i="2"/>
  <c r="Z167" i="2" s="1"/>
  <c r="AA167" i="2" s="1"/>
  <c r="K167" i="2"/>
  <c r="L167" i="2" s="1"/>
  <c r="V166" i="2"/>
  <c r="Z166" i="2" s="1"/>
  <c r="AA166" i="2" s="1"/>
  <c r="K166" i="2"/>
  <c r="V165" i="2"/>
  <c r="Z165" i="2" s="1"/>
  <c r="AA165" i="2" s="1"/>
  <c r="K165" i="2"/>
  <c r="L165" i="2" s="1"/>
  <c r="V164" i="2"/>
  <c r="Z164" i="2" s="1"/>
  <c r="AA164" i="2" s="1"/>
  <c r="K164" i="2"/>
  <c r="V163" i="2"/>
  <c r="Z163" i="2" s="1"/>
  <c r="AA163" i="2" s="1"/>
  <c r="K163" i="2"/>
  <c r="V162" i="2"/>
  <c r="Z162" i="2" s="1"/>
  <c r="AA162" i="2" s="1"/>
  <c r="K162" i="2"/>
  <c r="L162" i="2" s="1"/>
  <c r="V161" i="2"/>
  <c r="Z161" i="2" s="1"/>
  <c r="AA161" i="2" s="1"/>
  <c r="K161" i="2"/>
  <c r="V160" i="2"/>
  <c r="Z160" i="2" s="1"/>
  <c r="AA160" i="2" s="1"/>
  <c r="K160" i="2"/>
  <c r="V159" i="2"/>
  <c r="Z159" i="2" s="1"/>
  <c r="AA159" i="2" s="1"/>
  <c r="K159" i="2"/>
  <c r="L159" i="2" s="1"/>
  <c r="V158" i="2"/>
  <c r="Z158" i="2" s="1"/>
  <c r="AA158" i="2" s="1"/>
  <c r="K158" i="2"/>
  <c r="V157" i="2"/>
  <c r="Z157" i="2" s="1"/>
  <c r="AA157" i="2" s="1"/>
  <c r="K157" i="2"/>
  <c r="V156" i="2"/>
  <c r="Z156" i="2" s="1"/>
  <c r="AA156" i="2" s="1"/>
  <c r="K156" i="2"/>
  <c r="L156" i="2" s="1"/>
  <c r="V155" i="2"/>
  <c r="Z155" i="2" s="1"/>
  <c r="AA155" i="2" s="1"/>
  <c r="K155" i="2"/>
  <c r="V154" i="2"/>
  <c r="Z154" i="2" s="1"/>
  <c r="AA154" i="2" s="1"/>
  <c r="K154" i="2"/>
  <c r="V153" i="2"/>
  <c r="T153" i="2" s="1"/>
  <c r="U153" i="2" s="1"/>
  <c r="V152" i="2"/>
  <c r="Z152" i="2" s="1"/>
  <c r="AA152" i="2" s="1"/>
  <c r="K152" i="2"/>
  <c r="V151" i="2"/>
  <c r="Z151" i="2" s="1"/>
  <c r="AA151" i="2" s="1"/>
  <c r="K151" i="2"/>
  <c r="L151" i="2" s="1"/>
  <c r="V150" i="2"/>
  <c r="Z150" i="2" s="1"/>
  <c r="AA150" i="2" s="1"/>
  <c r="K150" i="2"/>
  <c r="L150" i="2" s="1"/>
  <c r="AA149" i="2"/>
  <c r="V149" i="2"/>
  <c r="K149" i="2"/>
  <c r="V148" i="2"/>
  <c r="Z148" i="2" s="1"/>
  <c r="AA148" i="2" s="1"/>
  <c r="K148" i="2"/>
  <c r="L148" i="2" s="1"/>
  <c r="V147" i="2"/>
  <c r="Z147" i="2" s="1"/>
  <c r="AA147" i="2" s="1"/>
  <c r="K147" i="2"/>
  <c r="L147" i="2" s="1"/>
  <c r="V146" i="2"/>
  <c r="Z146" i="2" s="1"/>
  <c r="AA146" i="2" s="1"/>
  <c r="K146" i="2"/>
  <c r="V145" i="2"/>
  <c r="Z145" i="2" s="1"/>
  <c r="AA145" i="2" s="1"/>
  <c r="K145" i="2"/>
  <c r="V144" i="2"/>
  <c r="Z144" i="2" s="1"/>
  <c r="AA144" i="2" s="1"/>
  <c r="K144" i="2"/>
  <c r="L144" i="2" s="1"/>
  <c r="V143" i="2"/>
  <c r="Z143" i="2" s="1"/>
  <c r="AA143" i="2" s="1"/>
  <c r="K143" i="2"/>
  <c r="V142" i="2"/>
  <c r="Z142" i="2" s="1"/>
  <c r="AA142" i="2" s="1"/>
  <c r="K142" i="2"/>
  <c r="L142" i="2" s="1"/>
  <c r="V141" i="2"/>
  <c r="Z141" i="2" s="1"/>
  <c r="AA141" i="2" s="1"/>
  <c r="K141" i="2"/>
  <c r="V140" i="2"/>
  <c r="Z140" i="2" s="1"/>
  <c r="AA140" i="2" s="1"/>
  <c r="K140" i="2"/>
  <c r="AA139" i="2"/>
  <c r="V139" i="2"/>
  <c r="K139" i="2"/>
  <c r="AA138" i="2"/>
  <c r="V138" i="2"/>
  <c r="K138" i="2"/>
  <c r="L138" i="2" s="1"/>
  <c r="V137" i="2"/>
  <c r="Z137" i="2" s="1"/>
  <c r="AA137" i="2" s="1"/>
  <c r="K137" i="2"/>
  <c r="V136" i="2"/>
  <c r="Z136" i="2" s="1"/>
  <c r="AA136" i="2" s="1"/>
  <c r="K136" i="2"/>
  <c r="V135" i="2"/>
  <c r="Z135" i="2" s="1"/>
  <c r="AA135" i="2" s="1"/>
  <c r="K135" i="2"/>
  <c r="V134" i="2"/>
  <c r="Z134" i="2" s="1"/>
  <c r="AA134" i="2" s="1"/>
  <c r="K134" i="2"/>
  <c r="V133" i="2"/>
  <c r="Z133" i="2" s="1"/>
  <c r="AA133" i="2" s="1"/>
  <c r="K133" i="2"/>
  <c r="V132" i="2"/>
  <c r="Z132" i="2" s="1"/>
  <c r="AA132" i="2" s="1"/>
  <c r="K132" i="2"/>
  <c r="L132" i="2" s="1"/>
  <c r="V131" i="2"/>
  <c r="Z131" i="2" s="1"/>
  <c r="AA131" i="2" s="1"/>
  <c r="K131" i="2"/>
  <c r="L131" i="2" s="1"/>
  <c r="V130" i="2"/>
  <c r="Z130" i="2" s="1"/>
  <c r="AA130" i="2" s="1"/>
  <c r="K130" i="2"/>
  <c r="L130" i="2" s="1"/>
  <c r="V129" i="2"/>
  <c r="Z129" i="2" s="1"/>
  <c r="AA129" i="2" s="1"/>
  <c r="K129" i="2"/>
  <c r="L129" i="2" s="1"/>
  <c r="V128" i="2"/>
  <c r="Z128" i="2" s="1"/>
  <c r="AA128" i="2" s="1"/>
  <c r="K128" i="2"/>
  <c r="L128" i="2" s="1"/>
  <c r="AA127" i="2"/>
  <c r="V127" i="2"/>
  <c r="K127" i="2"/>
  <c r="L127" i="2" s="1"/>
  <c r="V126" i="2"/>
  <c r="Z126" i="2" s="1"/>
  <c r="AA126" i="2" s="1"/>
  <c r="K126" i="2"/>
  <c r="V125" i="2"/>
  <c r="Z125" i="2" s="1"/>
  <c r="AA125" i="2" s="1"/>
  <c r="K125" i="2"/>
  <c r="V124" i="2"/>
  <c r="Z124" i="2" s="1"/>
  <c r="AA124" i="2" s="1"/>
  <c r="K124" i="2"/>
  <c r="V123" i="2"/>
  <c r="Z123" i="2" s="1"/>
  <c r="AA123" i="2" s="1"/>
  <c r="K123" i="2"/>
  <c r="V122" i="2"/>
  <c r="Z122" i="2" s="1"/>
  <c r="AA122" i="2" s="1"/>
  <c r="K122" i="2"/>
  <c r="L122" i="2" s="1"/>
  <c r="V121" i="2"/>
  <c r="Z121" i="2" s="1"/>
  <c r="AA121" i="2" s="1"/>
  <c r="K121" i="2"/>
  <c r="L121" i="2" s="1"/>
  <c r="V120" i="2"/>
  <c r="Z120" i="2" s="1"/>
  <c r="AA120" i="2" s="1"/>
  <c r="K120" i="2"/>
  <c r="V119" i="2"/>
  <c r="Z119" i="2" s="1"/>
  <c r="AA119" i="2" s="1"/>
  <c r="K119" i="2"/>
  <c r="V118" i="2"/>
  <c r="Z118" i="2" s="1"/>
  <c r="AA118" i="2" s="1"/>
  <c r="K118" i="2"/>
  <c r="L118" i="2" s="1"/>
  <c r="V117" i="2"/>
  <c r="Z117" i="2" s="1"/>
  <c r="AA117" i="2" s="1"/>
  <c r="K117" i="2"/>
  <c r="V116" i="2"/>
  <c r="T116" i="2" s="1"/>
  <c r="U116" i="2" s="1"/>
  <c r="K116" i="2"/>
  <c r="V115" i="2"/>
  <c r="Z115" i="2" s="1"/>
  <c r="AA115" i="2" s="1"/>
  <c r="K115" i="2"/>
  <c r="L115" i="2" s="1"/>
  <c r="V114" i="2"/>
  <c r="Z114" i="2" s="1"/>
  <c r="AA114" i="2" s="1"/>
  <c r="K114" i="2"/>
  <c r="V113" i="2"/>
  <c r="Z113" i="2" s="1"/>
  <c r="AA113" i="2" s="1"/>
  <c r="K113" i="2"/>
  <c r="V112" i="2"/>
  <c r="Z112" i="2" s="1"/>
  <c r="AA112" i="2" s="1"/>
  <c r="K112" i="2"/>
  <c r="L112" i="2" s="1"/>
  <c r="V111" i="2"/>
  <c r="Z111" i="2" s="1"/>
  <c r="AA111" i="2" s="1"/>
  <c r="K111" i="2"/>
  <c r="V110" i="2"/>
  <c r="T110" i="2" s="1"/>
  <c r="K110" i="2"/>
  <c r="L110" i="2" s="1"/>
  <c r="V109" i="2"/>
  <c r="Z109" i="2" s="1"/>
  <c r="AA109" i="2" s="1"/>
  <c r="K109" i="2"/>
  <c r="V108" i="2"/>
  <c r="Z108" i="2" s="1"/>
  <c r="AA108" i="2" s="1"/>
  <c r="K108" i="2"/>
  <c r="L108" i="2" s="1"/>
  <c r="V107" i="2"/>
  <c r="Z107" i="2" s="1"/>
  <c r="AA107" i="2" s="1"/>
  <c r="K107" i="2"/>
  <c r="V106" i="2"/>
  <c r="Z106" i="2" s="1"/>
  <c r="AA106" i="2" s="1"/>
  <c r="K106" i="2"/>
  <c r="L106" i="2" s="1"/>
  <c r="V105" i="2"/>
  <c r="Z105" i="2" s="1"/>
  <c r="AA105" i="2" s="1"/>
  <c r="K105" i="2"/>
  <c r="V104" i="2"/>
  <c r="Z104" i="2" s="1"/>
  <c r="AA104" i="2" s="1"/>
  <c r="K104" i="2"/>
  <c r="V103" i="2"/>
  <c r="Z103" i="2" s="1"/>
  <c r="AA103" i="2" s="1"/>
  <c r="K103" i="2"/>
  <c r="V102" i="2"/>
  <c r="Z102" i="2" s="1"/>
  <c r="AA102" i="2" s="1"/>
  <c r="K102" i="2"/>
  <c r="L102" i="2" s="1"/>
  <c r="V101" i="2"/>
  <c r="Z101" i="2" s="1"/>
  <c r="AA101" i="2" s="1"/>
  <c r="K101" i="2"/>
  <c r="L101" i="2" s="1"/>
  <c r="V100" i="2"/>
  <c r="Z100" i="2" s="1"/>
  <c r="AA100" i="2" s="1"/>
  <c r="K100" i="2"/>
  <c r="L100" i="2" s="1"/>
  <c r="V99" i="2"/>
  <c r="K99" i="2"/>
  <c r="V98" i="2"/>
  <c r="Z98" i="2" s="1"/>
  <c r="AA98" i="2" s="1"/>
  <c r="K98" i="2"/>
  <c r="V97" i="2"/>
  <c r="Z97" i="2" s="1"/>
  <c r="AA97" i="2" s="1"/>
  <c r="K97" i="2"/>
  <c r="L97" i="2" s="1"/>
  <c r="V96" i="2"/>
  <c r="Z96" i="2" s="1"/>
  <c r="AA96" i="2" s="1"/>
  <c r="K96" i="2"/>
  <c r="V95" i="2"/>
  <c r="T95" i="2" s="1"/>
  <c r="K95" i="2"/>
  <c r="V94" i="2"/>
  <c r="Z94" i="2" s="1"/>
  <c r="AA94" i="2" s="1"/>
  <c r="K94" i="2"/>
  <c r="V93" i="2"/>
  <c r="Z93" i="2" s="1"/>
  <c r="AA93" i="2" s="1"/>
  <c r="K93" i="2"/>
  <c r="V92" i="2"/>
  <c r="Z92" i="2" s="1"/>
  <c r="AA92" i="2" s="1"/>
  <c r="K92" i="2"/>
  <c r="L92" i="2" s="1"/>
  <c r="V91" i="2"/>
  <c r="Z91" i="2" s="1"/>
  <c r="AA91" i="2" s="1"/>
  <c r="K91" i="2"/>
  <c r="V90" i="2"/>
  <c r="Z90" i="2" s="1"/>
  <c r="AA90" i="2" s="1"/>
  <c r="K90" i="2"/>
  <c r="L90" i="2" s="1"/>
  <c r="V89" i="2"/>
  <c r="Z89" i="2" s="1"/>
  <c r="AA89" i="2" s="1"/>
  <c r="K89" i="2"/>
  <c r="L89" i="2" s="1"/>
  <c r="V88" i="2"/>
  <c r="Z88" i="2" s="1"/>
  <c r="AA88" i="2" s="1"/>
  <c r="K88" i="2"/>
  <c r="L88" i="2" s="1"/>
  <c r="Z87" i="2"/>
  <c r="AA87" i="2" s="1"/>
  <c r="K87" i="2"/>
  <c r="L87" i="2" s="1"/>
  <c r="T87" i="2" s="1"/>
  <c r="V86" i="2"/>
  <c r="Z86" i="2" s="1"/>
  <c r="AA86" i="2" s="1"/>
  <c r="K86" i="2"/>
  <c r="L86" i="2" s="1"/>
  <c r="V85" i="2"/>
  <c r="Z85" i="2" s="1"/>
  <c r="AA85" i="2" s="1"/>
  <c r="K85" i="2"/>
  <c r="AA84" i="2"/>
  <c r="V84" i="2"/>
  <c r="K84" i="2"/>
  <c r="L84" i="2" s="1"/>
  <c r="V83" i="2"/>
  <c r="Z83" i="2" s="1"/>
  <c r="AA83" i="2" s="1"/>
  <c r="K83" i="2"/>
  <c r="L83" i="2" s="1"/>
  <c r="V82" i="2"/>
  <c r="Z82" i="2" s="1"/>
  <c r="AA82" i="2" s="1"/>
  <c r="K82" i="2"/>
  <c r="V81" i="2"/>
  <c r="Z81" i="2" s="1"/>
  <c r="AA81" i="2" s="1"/>
  <c r="K81" i="2"/>
  <c r="L81" i="2" s="1"/>
  <c r="AA80" i="2"/>
  <c r="V80" i="2"/>
  <c r="K80" i="2"/>
  <c r="L80" i="2" s="1"/>
  <c r="V79" i="2"/>
  <c r="Z79" i="2" s="1"/>
  <c r="AA79" i="2" s="1"/>
  <c r="K79" i="2"/>
  <c r="L79" i="2" s="1"/>
  <c r="AA78" i="2"/>
  <c r="V78" i="2"/>
  <c r="K78" i="2"/>
  <c r="V77" i="2"/>
  <c r="Z77" i="2" s="1"/>
  <c r="AA77" i="2" s="1"/>
  <c r="K77" i="2"/>
  <c r="L77" i="2" s="1"/>
  <c r="V76" i="2"/>
  <c r="Z76" i="2" s="1"/>
  <c r="AA76" i="2" s="1"/>
  <c r="K76" i="2"/>
  <c r="L76" i="2" s="1"/>
  <c r="V75" i="2"/>
  <c r="Z75" i="2" s="1"/>
  <c r="AA75" i="2" s="1"/>
  <c r="K75" i="2"/>
  <c r="V74" i="2"/>
  <c r="Z74" i="2" s="1"/>
  <c r="AA74" i="2" s="1"/>
  <c r="K74" i="2"/>
  <c r="L74" i="2" s="1"/>
  <c r="V72" i="2"/>
  <c r="Z72" i="2" s="1"/>
  <c r="AA72" i="2" s="1"/>
  <c r="K72" i="2"/>
  <c r="L72" i="2" s="1"/>
  <c r="V71" i="2"/>
  <c r="Z71" i="2" s="1"/>
  <c r="AA71" i="2" s="1"/>
  <c r="K71" i="2"/>
  <c r="V70" i="2"/>
  <c r="Z70" i="2" s="1"/>
  <c r="AA70" i="2" s="1"/>
  <c r="K70" i="2"/>
  <c r="L70" i="2" s="1"/>
  <c r="V69" i="2"/>
  <c r="Z69" i="2" s="1"/>
  <c r="AA69" i="2" s="1"/>
  <c r="K69" i="2"/>
  <c r="L69" i="2" s="1"/>
  <c r="V68" i="2"/>
  <c r="Z68" i="2" s="1"/>
  <c r="AA68" i="2" s="1"/>
  <c r="K68" i="2"/>
  <c r="V67" i="2"/>
  <c r="Z67" i="2" s="1"/>
  <c r="AA67" i="2" s="1"/>
  <c r="K67" i="2"/>
  <c r="L67" i="2" s="1"/>
  <c r="V66" i="2"/>
  <c r="Z66" i="2" s="1"/>
  <c r="AA66" i="2" s="1"/>
  <c r="K66" i="2"/>
  <c r="L66" i="2" s="1"/>
  <c r="V65" i="2"/>
  <c r="Z65" i="2" s="1"/>
  <c r="AA65" i="2" s="1"/>
  <c r="K65" i="2"/>
  <c r="V64" i="2"/>
  <c r="Z64" i="2" s="1"/>
  <c r="AA64" i="2" s="1"/>
  <c r="K64" i="2"/>
  <c r="L64" i="2" s="1"/>
  <c r="V63" i="2"/>
  <c r="Z63" i="2" s="1"/>
  <c r="AA63" i="2" s="1"/>
  <c r="K63" i="2"/>
  <c r="V62" i="2"/>
  <c r="Z62" i="2" s="1"/>
  <c r="AA62" i="2" s="1"/>
  <c r="K62" i="2"/>
  <c r="L62" i="2" s="1"/>
  <c r="V61" i="2"/>
  <c r="Z61" i="2" s="1"/>
  <c r="AA61" i="2" s="1"/>
  <c r="K61" i="2"/>
  <c r="V60" i="2"/>
  <c r="Z60" i="2" s="1"/>
  <c r="AA60" i="2" s="1"/>
  <c r="K60" i="2"/>
  <c r="V59" i="2"/>
  <c r="Z59" i="2" s="1"/>
  <c r="AA59" i="2" s="1"/>
  <c r="K59" i="2"/>
  <c r="L59" i="2" s="1"/>
  <c r="V58" i="2"/>
  <c r="Z58" i="2" s="1"/>
  <c r="AA58" i="2" s="1"/>
  <c r="K58" i="2"/>
  <c r="L58" i="2" s="1"/>
  <c r="V57" i="2"/>
  <c r="Z57" i="2" s="1"/>
  <c r="AA57" i="2" s="1"/>
  <c r="K57" i="2"/>
  <c r="V56" i="2"/>
  <c r="Z56" i="2" s="1"/>
  <c r="AA56" i="2" s="1"/>
  <c r="K56" i="2"/>
  <c r="V55" i="2"/>
  <c r="Z55" i="2" s="1"/>
  <c r="AA55" i="2" s="1"/>
  <c r="K55" i="2"/>
  <c r="L55" i="2" s="1"/>
  <c r="V54" i="2"/>
  <c r="T54" i="2" s="1"/>
  <c r="K54" i="2"/>
  <c r="V53" i="2"/>
  <c r="Z53" i="2" s="1"/>
  <c r="AA53" i="2" s="1"/>
  <c r="K53" i="2"/>
  <c r="V52" i="2"/>
  <c r="T52" i="2" s="1"/>
  <c r="K52" i="2"/>
  <c r="V51" i="2"/>
  <c r="Z51" i="2" s="1"/>
  <c r="AA51" i="2" s="1"/>
  <c r="K51" i="2"/>
  <c r="L51" i="2" s="1"/>
  <c r="V50" i="2"/>
  <c r="Z50" i="2" s="1"/>
  <c r="AA50" i="2" s="1"/>
  <c r="K50" i="2"/>
  <c r="L50" i="2" s="1"/>
  <c r="V49" i="2"/>
  <c r="Z49" i="2" s="1"/>
  <c r="AA49" i="2" s="1"/>
  <c r="K49" i="2"/>
  <c r="V48" i="2"/>
  <c r="K48" i="2"/>
  <c r="K47" i="2"/>
  <c r="V46" i="2"/>
  <c r="Z46" i="2" s="1"/>
  <c r="AA46" i="2" s="1"/>
  <c r="K46" i="2"/>
  <c r="V45" i="2"/>
  <c r="T45" i="2" s="1"/>
  <c r="K45" i="2"/>
  <c r="K44" i="2"/>
  <c r="V43" i="2"/>
  <c r="Z43" i="2" s="1"/>
  <c r="AA43" i="2" s="1"/>
  <c r="K43" i="2"/>
  <c r="L43" i="2" s="1"/>
  <c r="V42" i="2"/>
  <c r="Z42" i="2" s="1"/>
  <c r="AA42" i="2" s="1"/>
  <c r="K42" i="2"/>
  <c r="K41" i="2"/>
  <c r="V40" i="2"/>
  <c r="Z40" i="2" s="1"/>
  <c r="AA40" i="2" s="1"/>
  <c r="K40" i="2"/>
  <c r="V39" i="2"/>
  <c r="Z39" i="2" s="1"/>
  <c r="AA39" i="2" s="1"/>
  <c r="K39" i="2"/>
  <c r="V38" i="2"/>
  <c r="T38" i="2" s="1"/>
  <c r="K38" i="2"/>
  <c r="V37" i="2"/>
  <c r="Z37" i="2" s="1"/>
  <c r="AA37" i="2" s="1"/>
  <c r="K37" i="2"/>
  <c r="K36" i="2"/>
  <c r="V35" i="2"/>
  <c r="Z35" i="2" s="1"/>
  <c r="AA35" i="2" s="1"/>
  <c r="K35" i="2"/>
  <c r="L35" i="2" s="1"/>
  <c r="V34" i="2"/>
  <c r="Z34" i="2" s="1"/>
  <c r="AA34" i="2" s="1"/>
  <c r="K34" i="2"/>
  <c r="V33" i="2"/>
  <c r="Z33" i="2" s="1"/>
  <c r="AA33" i="2" s="1"/>
  <c r="K33" i="2"/>
  <c r="V32" i="2"/>
  <c r="Z32" i="2" s="1"/>
  <c r="AA32" i="2" s="1"/>
  <c r="K32" i="2"/>
  <c r="L32" i="2" s="1"/>
  <c r="AA31" i="2"/>
  <c r="V31" i="2"/>
  <c r="T31" i="2" s="1"/>
  <c r="K31" i="2"/>
  <c r="V30" i="2"/>
  <c r="Z30" i="2" s="1"/>
  <c r="AA30" i="2" s="1"/>
  <c r="K30" i="2"/>
  <c r="AA29" i="2"/>
  <c r="V29" i="2"/>
  <c r="K29" i="2"/>
  <c r="V28" i="2"/>
  <c r="Z28" i="2" s="1"/>
  <c r="AA28" i="2" s="1"/>
  <c r="K28" i="2"/>
  <c r="L28" i="2" s="1"/>
  <c r="V27" i="2"/>
  <c r="Z27" i="2" s="1"/>
  <c r="AA27" i="2" s="1"/>
  <c r="K27" i="2"/>
  <c r="V26" i="2"/>
  <c r="Z26" i="2" s="1"/>
  <c r="AA26" i="2" s="1"/>
  <c r="K26" i="2"/>
  <c r="V25" i="2"/>
  <c r="T25" i="2" s="1"/>
  <c r="U25" i="2" s="1"/>
  <c r="K25" i="2"/>
  <c r="V24" i="2"/>
  <c r="Z24" i="2" s="1"/>
  <c r="AA24" i="2" s="1"/>
  <c r="K24" i="2"/>
  <c r="V23" i="2"/>
  <c r="Z23" i="2" s="1"/>
  <c r="AA23" i="2" s="1"/>
  <c r="K23" i="2"/>
  <c r="V22" i="2"/>
  <c r="T22" i="2" s="1"/>
  <c r="K22" i="2"/>
  <c r="L22" i="2" s="1"/>
  <c r="V21" i="2"/>
  <c r="Z21" i="2" s="1"/>
  <c r="AA21" i="2" s="1"/>
  <c r="K21" i="2"/>
  <c r="L21" i="2" s="1"/>
  <c r="V20" i="2"/>
  <c r="T20" i="2" s="1"/>
  <c r="K20" i="2"/>
  <c r="V19" i="2"/>
  <c r="T19" i="2" s="1"/>
  <c r="K19" i="2"/>
  <c r="V18" i="2"/>
  <c r="Z18" i="2" s="1"/>
  <c r="AA18" i="2" s="1"/>
  <c r="K18" i="2"/>
  <c r="V17" i="2"/>
  <c r="Z17" i="2" s="1"/>
  <c r="AA17" i="2" s="1"/>
  <c r="K17" i="2"/>
  <c r="L17" i="2" s="1"/>
  <c r="V16" i="2"/>
  <c r="Z16" i="2" s="1"/>
  <c r="AA16" i="2" s="1"/>
  <c r="K16" i="2"/>
  <c r="V15" i="2"/>
  <c r="T15" i="2" s="1"/>
  <c r="U15" i="2" s="1"/>
  <c r="K15" i="2"/>
  <c r="V14" i="2"/>
  <c r="Z14" i="2" s="1"/>
  <c r="AA14" i="2" s="1"/>
  <c r="K14" i="2"/>
  <c r="V13" i="2"/>
  <c r="Z13" i="2" s="1"/>
  <c r="AA13" i="2" s="1"/>
  <c r="K13" i="2"/>
  <c r="Y12" i="2"/>
  <c r="V12" i="2" s="1"/>
  <c r="K12" i="2"/>
  <c r="V11" i="2"/>
  <c r="Z11" i="2" s="1"/>
  <c r="AA11" i="2" s="1"/>
  <c r="K11" i="2"/>
  <c r="Y10" i="2"/>
  <c r="V10" i="2" s="1"/>
  <c r="T10" i="2" s="1"/>
  <c r="U10" i="2" s="1"/>
  <c r="K10" i="2"/>
  <c r="V9" i="2"/>
  <c r="T9" i="2" s="1"/>
  <c r="K9" i="2"/>
  <c r="Z8" i="2"/>
  <c r="AA8" i="2" s="1"/>
  <c r="T8" i="2"/>
  <c r="U8" i="2" s="1"/>
  <c r="K8" i="2"/>
  <c r="Z7" i="2"/>
  <c r="AA7" i="2" s="1"/>
  <c r="U7" i="2"/>
  <c r="Z6" i="2"/>
  <c r="AA6" i="2" s="1"/>
  <c r="U6" i="2"/>
  <c r="K6" i="2"/>
  <c r="Z5" i="2"/>
  <c r="AA5" i="2" s="1"/>
  <c r="V5" i="2"/>
  <c r="U5" i="2"/>
  <c r="Z4" i="2"/>
  <c r="AA4" i="2" s="1"/>
  <c r="U4" i="2"/>
  <c r="T92" i="2" l="1"/>
  <c r="T144" i="2"/>
  <c r="T312" i="2"/>
  <c r="T330" i="2"/>
  <c r="T130" i="2"/>
  <c r="T121" i="2"/>
  <c r="T224" i="2"/>
  <c r="T317" i="2"/>
  <c r="T329" i="2"/>
  <c r="T288" i="2"/>
  <c r="T267" i="2"/>
  <c r="U267" i="2" s="1"/>
  <c r="T338" i="2"/>
  <c r="U338" i="2" s="1"/>
  <c r="T279" i="2"/>
  <c r="U279" i="2" s="1"/>
  <c r="T315" i="2"/>
  <c r="U315" i="2" s="1"/>
  <c r="T321" i="2"/>
  <c r="T32" i="2"/>
  <c r="T70" i="2"/>
  <c r="T104" i="2"/>
  <c r="U104" i="2" s="1"/>
  <c r="Z38" i="2"/>
  <c r="AA38" i="2" s="1"/>
  <c r="T284" i="2"/>
  <c r="T24" i="2"/>
  <c r="U24" i="2" s="1"/>
  <c r="T66" i="2"/>
  <c r="T102" i="2"/>
  <c r="U102" i="2" s="1"/>
  <c r="T299" i="2"/>
  <c r="U299" i="2" s="1"/>
  <c r="T97" i="2"/>
  <c r="U97" i="2" s="1"/>
  <c r="T276" i="2"/>
  <c r="U276" i="2" s="1"/>
  <c r="L242" i="2"/>
  <c r="Z19" i="2"/>
  <c r="AA19" i="2" s="1"/>
  <c r="T26" i="2"/>
  <c r="L75" i="2"/>
  <c r="T75" i="2" s="1"/>
  <c r="U75" i="2" s="1"/>
  <c r="T174" i="2"/>
  <c r="L268" i="2"/>
  <c r="T268" i="2" s="1"/>
  <c r="U268" i="2" s="1"/>
  <c r="T76" i="2"/>
  <c r="L218" i="2"/>
  <c r="T218" i="2" s="1"/>
  <c r="U218" i="2" s="1"/>
  <c r="L134" i="2"/>
  <c r="T134" i="2" s="1"/>
  <c r="U134" i="2" s="1"/>
  <c r="L145" i="2"/>
  <c r="T145" i="2" s="1"/>
  <c r="T180" i="2"/>
  <c r="U180" i="2" s="1"/>
  <c r="L222" i="2"/>
  <c r="T222" i="2" s="1"/>
  <c r="U222" i="2" s="1"/>
  <c r="T252" i="2"/>
  <c r="T263" i="2"/>
  <c r="L316" i="2"/>
  <c r="T316" i="2" s="1"/>
  <c r="U316" i="2" s="1"/>
  <c r="L107" i="2"/>
  <c r="T107" i="2" s="1"/>
  <c r="Z110" i="2"/>
  <c r="AA110" i="2" s="1"/>
  <c r="T173" i="2"/>
  <c r="T83" i="2"/>
  <c r="L117" i="2"/>
  <c r="T117" i="2" s="1"/>
  <c r="L137" i="2"/>
  <c r="T137" i="2" s="1"/>
  <c r="U137" i="2" s="1"/>
  <c r="T184" i="2"/>
  <c r="U184" i="2" s="1"/>
  <c r="L254" i="2"/>
  <c r="T254" i="2" s="1"/>
  <c r="U254" i="2" s="1"/>
  <c r="T128" i="2"/>
  <c r="U128" i="2" s="1"/>
  <c r="L228" i="2"/>
  <c r="T228" i="2" s="1"/>
  <c r="L274" i="2"/>
  <c r="T274" i="2" s="1"/>
  <c r="L306" i="2"/>
  <c r="T306" i="2" s="1"/>
  <c r="L319" i="2"/>
  <c r="T319" i="2" s="1"/>
  <c r="U319" i="2" s="1"/>
  <c r="Z20" i="2"/>
  <c r="AA20" i="2" s="1"/>
  <c r="T232" i="2"/>
  <c r="T112" i="2"/>
  <c r="T215" i="2"/>
  <c r="T255" i="2"/>
  <c r="U255" i="2" s="1"/>
  <c r="T275" i="2"/>
  <c r="U275" i="2" s="1"/>
  <c r="T300" i="2"/>
  <c r="U300" i="2" s="1"/>
  <c r="T46" i="2"/>
  <c r="U46" i="2" s="1"/>
  <c r="L246" i="2"/>
  <c r="L272" i="2"/>
  <c r="T167" i="2"/>
  <c r="U167" i="2" s="1"/>
  <c r="T171" i="2"/>
  <c r="U171" i="2" s="1"/>
  <c r="T210" i="2"/>
  <c r="T213" i="2"/>
  <c r="U213" i="2" s="1"/>
  <c r="T223" i="2"/>
  <c r="L250" i="2"/>
  <c r="L256" i="2"/>
  <c r="T256" i="2" s="1"/>
  <c r="U256" i="2" s="1"/>
  <c r="T287" i="2"/>
  <c r="U287" i="2" s="1"/>
  <c r="L301" i="2"/>
  <c r="T301" i="2" s="1"/>
  <c r="U301" i="2" s="1"/>
  <c r="Z22" i="2"/>
  <c r="AA22" i="2" s="1"/>
  <c r="L93" i="2"/>
  <c r="T93" i="2" s="1"/>
  <c r="T247" i="2"/>
  <c r="U247" i="2" s="1"/>
  <c r="U22" i="2"/>
  <c r="L18" i="2"/>
  <c r="T67" i="2"/>
  <c r="U67" i="2" s="1"/>
  <c r="T84" i="2"/>
  <c r="L124" i="2"/>
  <c r="T124" i="2" s="1"/>
  <c r="T156" i="2"/>
  <c r="U156" i="2" s="1"/>
  <c r="T202" i="2"/>
  <c r="U202" i="2" s="1"/>
  <c r="L226" i="2"/>
  <c r="T226" i="2" s="1"/>
  <c r="U226" i="2" s="1"/>
  <c r="T231" i="2"/>
  <c r="U231" i="2" s="1"/>
  <c r="L236" i="2"/>
  <c r="T236" i="2" s="1"/>
  <c r="U236" i="2" s="1"/>
  <c r="L283" i="2"/>
  <c r="T283" i="2" s="1"/>
  <c r="L291" i="2"/>
  <c r="T291" i="2" s="1"/>
  <c r="T305" i="2"/>
  <c r="T308" i="2"/>
  <c r="U308" i="2" s="1"/>
  <c r="T332" i="2"/>
  <c r="T77" i="2"/>
  <c r="U77" i="2" s="1"/>
  <c r="T98" i="2"/>
  <c r="U98" i="2" s="1"/>
  <c r="T162" i="2"/>
  <c r="T204" i="2"/>
  <c r="U204" i="2" s="1"/>
  <c r="T216" i="2"/>
  <c r="U216" i="2" s="1"/>
  <c r="T251" i="2"/>
  <c r="U251" i="2" s="1"/>
  <c r="L126" i="2"/>
  <c r="T126" i="2" s="1"/>
  <c r="L336" i="2"/>
  <c r="T336" i="2" s="1"/>
  <c r="L56" i="2"/>
  <c r="T56" i="2" s="1"/>
  <c r="T74" i="2"/>
  <c r="U74" i="2" s="1"/>
  <c r="T79" i="2"/>
  <c r="T90" i="2"/>
  <c r="T100" i="2"/>
  <c r="T147" i="2"/>
  <c r="T208" i="2"/>
  <c r="U208" i="2" s="1"/>
  <c r="L238" i="2"/>
  <c r="T238" i="2" s="1"/>
  <c r="T243" i="2"/>
  <c r="U243" i="2" s="1"/>
  <c r="L248" i="2"/>
  <c r="T248" i="2" s="1"/>
  <c r="U248" i="2" s="1"/>
  <c r="T270" i="2"/>
  <c r="L280" i="2"/>
  <c r="T280" i="2" s="1"/>
  <c r="Z9" i="2"/>
  <c r="AA9" i="2" s="1"/>
  <c r="Z52" i="2"/>
  <c r="AA52" i="2" s="1"/>
  <c r="L220" i="2"/>
  <c r="T220" i="2" s="1"/>
  <c r="T235" i="2"/>
  <c r="L240" i="2"/>
  <c r="T240" i="2" s="1"/>
  <c r="L282" i="2"/>
  <c r="T282" i="2" s="1"/>
  <c r="T297" i="2"/>
  <c r="U297" i="2" s="1"/>
  <c r="T324" i="2"/>
  <c r="T326" i="2"/>
  <c r="Z95" i="2"/>
  <c r="AA95" i="2" s="1"/>
  <c r="L133" i="2"/>
  <c r="L111" i="2"/>
  <c r="T165" i="2"/>
  <c r="T205" i="2"/>
  <c r="U205" i="2" s="1"/>
  <c r="T212" i="2"/>
  <c r="T227" i="2"/>
  <c r="U227" i="2" s="1"/>
  <c r="T259" i="2"/>
  <c r="T309" i="2"/>
  <c r="T311" i="2"/>
  <c r="U311" i="2" s="1"/>
  <c r="L328" i="2"/>
  <c r="T328" i="2" s="1"/>
  <c r="U328" i="2" s="1"/>
  <c r="L333" i="2"/>
  <c r="T333" i="2" s="1"/>
  <c r="T335" i="2"/>
  <c r="U335" i="2" s="1"/>
  <c r="L40" i="2"/>
  <c r="T80" i="2"/>
  <c r="T118" i="2"/>
  <c r="L141" i="2"/>
  <c r="T141" i="2" s="1"/>
  <c r="T148" i="2"/>
  <c r="U148" i="2" s="1"/>
  <c r="L186" i="2"/>
  <c r="L207" i="2"/>
  <c r="T207" i="2" s="1"/>
  <c r="T292" i="2"/>
  <c r="T108" i="2"/>
  <c r="T122" i="2"/>
  <c r="U122" i="2" s="1"/>
  <c r="T127" i="2"/>
  <c r="T138" i="2"/>
  <c r="T190" i="2"/>
  <c r="U190" i="2" s="1"/>
  <c r="T194" i="2"/>
  <c r="T209" i="2"/>
  <c r="T219" i="2"/>
  <c r="T239" i="2"/>
  <c r="T244" i="2"/>
  <c r="T266" i="2"/>
  <c r="T289" i="2"/>
  <c r="T320" i="2"/>
  <c r="U320" i="2" s="1"/>
  <c r="T323" i="2"/>
  <c r="U323" i="2" s="1"/>
  <c r="U20" i="2"/>
  <c r="T43" i="2"/>
  <c r="U9" i="2"/>
  <c r="U38" i="2"/>
  <c r="L327" i="2"/>
  <c r="T327" i="2" s="1"/>
  <c r="L27" i="2"/>
  <c r="T27" i="2" s="1"/>
  <c r="Z54" i="2"/>
  <c r="AA54" i="2" s="1"/>
  <c r="L63" i="2"/>
  <c r="T63" i="2" s="1"/>
  <c r="U63" i="2" s="1"/>
  <c r="L78" i="2"/>
  <c r="T78" i="2" s="1"/>
  <c r="L91" i="2"/>
  <c r="T91" i="2" s="1"/>
  <c r="L109" i="2"/>
  <c r="T109" i="2" s="1"/>
  <c r="U109" i="2" s="1"/>
  <c r="L113" i="2"/>
  <c r="T113" i="2" s="1"/>
  <c r="U113" i="2" s="1"/>
  <c r="L135" i="2"/>
  <c r="T135" i="2" s="1"/>
  <c r="U135" i="2" s="1"/>
  <c r="L139" i="2"/>
  <c r="T139" i="2" s="1"/>
  <c r="L152" i="2"/>
  <c r="T152" i="2" s="1"/>
  <c r="T170" i="2"/>
  <c r="U170" i="2" s="1"/>
  <c r="L177" i="2"/>
  <c r="T177" i="2" s="1"/>
  <c r="U177" i="2" s="1"/>
  <c r="L193" i="2"/>
  <c r="T193" i="2" s="1"/>
  <c r="L203" i="2"/>
  <c r="T203" i="2" s="1"/>
  <c r="L206" i="2"/>
  <c r="T206" i="2" s="1"/>
  <c r="T290" i="2"/>
  <c r="L331" i="2"/>
  <c r="T331" i="2" s="1"/>
  <c r="L217" i="2"/>
  <c r="T217" i="2" s="1"/>
  <c r="L221" i="2"/>
  <c r="T221" i="2" s="1"/>
  <c r="U221" i="2" s="1"/>
  <c r="L225" i="2"/>
  <c r="T225" i="2" s="1"/>
  <c r="L229" i="2"/>
  <c r="T229" i="2" s="1"/>
  <c r="L233" i="2"/>
  <c r="T233" i="2" s="1"/>
  <c r="L237" i="2"/>
  <c r="T237" i="2" s="1"/>
  <c r="L241" i="2"/>
  <c r="T241" i="2" s="1"/>
  <c r="U241" i="2" s="1"/>
  <c r="L245" i="2"/>
  <c r="T245" i="2" s="1"/>
  <c r="L249" i="2"/>
  <c r="T249" i="2" s="1"/>
  <c r="L253" i="2"/>
  <c r="T253" i="2" s="1"/>
  <c r="L257" i="2"/>
  <c r="T257" i="2" s="1"/>
  <c r="L285" i="2"/>
  <c r="T285" i="2" s="1"/>
  <c r="L286" i="2"/>
  <c r="T286" i="2" s="1"/>
  <c r="U26" i="2"/>
  <c r="L34" i="2"/>
  <c r="T34" i="2" s="1"/>
  <c r="U34" i="2" s="1"/>
  <c r="L47" i="2"/>
  <c r="L71" i="2"/>
  <c r="T71" i="2" s="1"/>
  <c r="L94" i="2"/>
  <c r="T94" i="2" s="1"/>
  <c r="U94" i="2" s="1"/>
  <c r="L295" i="2"/>
  <c r="T295" i="2" s="1"/>
  <c r="L304" i="2"/>
  <c r="T304" i="2" s="1"/>
  <c r="L318" i="2"/>
  <c r="T318" i="2" s="1"/>
  <c r="T62" i="2"/>
  <c r="U62" i="2" s="1"/>
  <c r="L68" i="2"/>
  <c r="T68" i="2" s="1"/>
  <c r="T115" i="2"/>
  <c r="T151" i="2"/>
  <c r="U151" i="2" s="1"/>
  <c r="T179" i="2"/>
  <c r="U179" i="2" s="1"/>
  <c r="L294" i="2"/>
  <c r="T294" i="2" s="1"/>
  <c r="U294" i="2" s="1"/>
  <c r="L303" i="2"/>
  <c r="T303" i="2" s="1"/>
  <c r="T314" i="2"/>
  <c r="T18" i="2"/>
  <c r="T101" i="2"/>
  <c r="T133" i="2"/>
  <c r="T261" i="2"/>
  <c r="T265" i="2"/>
  <c r="L339" i="2"/>
  <c r="T339" i="2" s="1"/>
  <c r="T11" i="2"/>
  <c r="U11" i="2" s="1"/>
  <c r="T89" i="2"/>
  <c r="U89" i="2" s="1"/>
  <c r="T96" i="2"/>
  <c r="T176" i="2"/>
  <c r="U176" i="2" s="1"/>
  <c r="L192" i="2"/>
  <c r="T192" i="2" s="1"/>
  <c r="T197" i="2"/>
  <c r="U197" i="2" s="1"/>
  <c r="T211" i="2"/>
  <c r="T260" i="2"/>
  <c r="T272" i="2"/>
  <c r="U272" i="2" s="1"/>
  <c r="T293" i="2"/>
  <c r="U293" i="2" s="1"/>
  <c r="T302" i="2"/>
  <c r="U302" i="2" s="1"/>
  <c r="L307" i="2"/>
  <c r="T307" i="2" s="1"/>
  <c r="U307" i="2" s="1"/>
  <c r="L322" i="2"/>
  <c r="T322" i="2" s="1"/>
  <c r="U322" i="2" s="1"/>
  <c r="T17" i="2"/>
  <c r="U17" i="2" s="1"/>
  <c r="L264" i="2"/>
  <c r="T264" i="2" s="1"/>
  <c r="U264" i="2" s="1"/>
  <c r="L298" i="2"/>
  <c r="T298" i="2" s="1"/>
  <c r="U298" i="2" s="1"/>
  <c r="L310" i="2"/>
  <c r="T310" i="2" s="1"/>
  <c r="U310" i="2" s="1"/>
  <c r="L325" i="2"/>
  <c r="T325" i="2" s="1"/>
  <c r="T23" i="2"/>
  <c r="U23" i="2" s="1"/>
  <c r="T35" i="2"/>
  <c r="T72" i="2"/>
  <c r="T86" i="2"/>
  <c r="T106" i="2"/>
  <c r="U106" i="2" s="1"/>
  <c r="T271" i="2"/>
  <c r="U271" i="2" s="1"/>
  <c r="L281" i="2"/>
  <c r="T281" i="2" s="1"/>
  <c r="L313" i="2"/>
  <c r="T313" i="2" s="1"/>
  <c r="U313" i="2" s="1"/>
  <c r="T21" i="2"/>
  <c r="T42" i="2"/>
  <c r="U42" i="2" s="1"/>
  <c r="T64" i="2"/>
  <c r="T69" i="2"/>
  <c r="U69" i="2" s="1"/>
  <c r="T81" i="2"/>
  <c r="U81" i="2" s="1"/>
  <c r="T88" i="2"/>
  <c r="T131" i="2"/>
  <c r="U131" i="2" s="1"/>
  <c r="T159" i="2"/>
  <c r="U159" i="2" s="1"/>
  <c r="T168" i="2"/>
  <c r="U168" i="2" s="1"/>
  <c r="T186" i="2"/>
  <c r="T214" i="2"/>
  <c r="T230" i="2"/>
  <c r="U230" i="2" s="1"/>
  <c r="T234" i="2"/>
  <c r="U234" i="2" s="1"/>
  <c r="T242" i="2"/>
  <c r="U242" i="2" s="1"/>
  <c r="T246" i="2"/>
  <c r="T250" i="2"/>
  <c r="U250" i="2" s="1"/>
  <c r="T277" i="2"/>
  <c r="U277" i="2" s="1"/>
  <c r="T296" i="2"/>
  <c r="U296" i="2" s="1"/>
  <c r="U27" i="2"/>
  <c r="T12" i="2"/>
  <c r="U12" i="2" s="1"/>
  <c r="Z12" i="2"/>
  <c r="AA12" i="2" s="1"/>
  <c r="U19" i="2"/>
  <c r="U45" i="2"/>
  <c r="T50" i="2"/>
  <c r="T13" i="2"/>
  <c r="U13" i="2" s="1"/>
  <c r="T14" i="2"/>
  <c r="U14" i="2" s="1"/>
  <c r="L16" i="2"/>
  <c r="L20" i="2"/>
  <c r="U32" i="2"/>
  <c r="T33" i="2"/>
  <c r="Z45" i="2"/>
  <c r="AA45" i="2" s="1"/>
  <c r="U83" i="2"/>
  <c r="U203" i="2"/>
  <c r="Z10" i="2"/>
  <c r="AA10" i="2" s="1"/>
  <c r="T58" i="2"/>
  <c r="L119" i="2"/>
  <c r="T119" i="2" s="1"/>
  <c r="L41" i="2"/>
  <c r="U70" i="2"/>
  <c r="Z15" i="2"/>
  <c r="AA15" i="2" s="1"/>
  <c r="T55" i="2"/>
  <c r="U110" i="2"/>
  <c r="U52" i="2"/>
  <c r="T40" i="2"/>
  <c r="L60" i="2"/>
  <c r="T60" i="2" s="1"/>
  <c r="U66" i="2"/>
  <c r="U76" i="2"/>
  <c r="L85" i="2"/>
  <c r="T85" i="2" s="1"/>
  <c r="L136" i="2"/>
  <c r="T136" i="2" s="1"/>
  <c r="U92" i="2"/>
  <c r="U21" i="2"/>
  <c r="L37" i="2"/>
  <c r="T39" i="2"/>
  <c r="U79" i="2"/>
  <c r="U90" i="2"/>
  <c r="U43" i="2"/>
  <c r="U87" i="2"/>
  <c r="U117" i="2"/>
  <c r="Z48" i="2"/>
  <c r="AA48" i="2" s="1"/>
  <c r="T48" i="2"/>
  <c r="T51" i="2"/>
  <c r="U54" i="2"/>
  <c r="U93" i="2"/>
  <c r="U108" i="2"/>
  <c r="Z25" i="2"/>
  <c r="AA25" i="2" s="1"/>
  <c r="T28" i="2"/>
  <c r="L29" i="2"/>
  <c r="L30" i="2"/>
  <c r="T59" i="2"/>
  <c r="U71" i="2"/>
  <c r="U100" i="2"/>
  <c r="U207" i="2"/>
  <c r="U152" i="2"/>
  <c r="U173" i="2"/>
  <c r="L82" i="2"/>
  <c r="T82" i="2" s="1"/>
  <c r="L99" i="2"/>
  <c r="T99" i="2" s="1"/>
  <c r="L103" i="2"/>
  <c r="T103" i="2" s="1"/>
  <c r="L114" i="2"/>
  <c r="T114" i="2" s="1"/>
  <c r="L120" i="2"/>
  <c r="T120" i="2" s="1"/>
  <c r="U144" i="2"/>
  <c r="U165" i="2"/>
  <c r="L195" i="2"/>
  <c r="T195" i="2" s="1"/>
  <c r="T49" i="2"/>
  <c r="T53" i="2"/>
  <c r="T57" i="2"/>
  <c r="T65" i="2"/>
  <c r="U95" i="2"/>
  <c r="L140" i="2"/>
  <c r="T140" i="2" s="1"/>
  <c r="U192" i="2"/>
  <c r="L61" i="2"/>
  <c r="U147" i="2"/>
  <c r="L181" i="2"/>
  <c r="T181" i="2" s="1"/>
  <c r="U133" i="2"/>
  <c r="L143" i="2"/>
  <c r="T143" i="2" s="1"/>
  <c r="U194" i="2"/>
  <c r="U211" i="2"/>
  <c r="U121" i="2"/>
  <c r="L123" i="2"/>
  <c r="T123" i="2" s="1"/>
  <c r="L125" i="2"/>
  <c r="T125" i="2" s="1"/>
  <c r="T132" i="2"/>
  <c r="L164" i="2"/>
  <c r="T164" i="2" s="1"/>
  <c r="T111" i="2"/>
  <c r="U130" i="2"/>
  <c r="L146" i="2"/>
  <c r="T146" i="2" s="1"/>
  <c r="L161" i="2"/>
  <c r="T161" i="2" s="1"/>
  <c r="U186" i="2"/>
  <c r="Z116" i="2"/>
  <c r="AA116" i="2" s="1"/>
  <c r="T129" i="2"/>
  <c r="L158" i="2"/>
  <c r="T158" i="2" s="1"/>
  <c r="L201" i="2"/>
  <c r="T201" i="2" s="1"/>
  <c r="L149" i="2"/>
  <c r="T149" i="2" s="1"/>
  <c r="L155" i="2"/>
  <c r="T155" i="2" s="1"/>
  <c r="U174" i="2"/>
  <c r="L196" i="2"/>
  <c r="T196" i="2" s="1"/>
  <c r="T142" i="2"/>
  <c r="U290" i="2"/>
  <c r="Z153" i="2"/>
  <c r="AA153" i="2" s="1"/>
  <c r="L154" i="2"/>
  <c r="T154" i="2" s="1"/>
  <c r="L157" i="2"/>
  <c r="T157" i="2" s="1"/>
  <c r="L160" i="2"/>
  <c r="T160" i="2" s="1"/>
  <c r="L163" i="2"/>
  <c r="T163" i="2" s="1"/>
  <c r="L166" i="2"/>
  <c r="T166" i="2" s="1"/>
  <c r="L169" i="2"/>
  <c r="T169" i="2" s="1"/>
  <c r="L172" i="2"/>
  <c r="T172" i="2" s="1"/>
  <c r="L175" i="2"/>
  <c r="T175" i="2" s="1"/>
  <c r="L178" i="2"/>
  <c r="T178" i="2" s="1"/>
  <c r="L187" i="2"/>
  <c r="T187" i="2" s="1"/>
  <c r="L198" i="2"/>
  <c r="T198" i="2" s="1"/>
  <c r="L199" i="2"/>
  <c r="T199" i="2" s="1"/>
  <c r="U200" i="2"/>
  <c r="U220" i="2"/>
  <c r="U224" i="2"/>
  <c r="U228" i="2"/>
  <c r="U232" i="2"/>
  <c r="U240" i="2"/>
  <c r="U244" i="2"/>
  <c r="U252" i="2"/>
  <c r="U265" i="2"/>
  <c r="T182" i="2"/>
  <c r="T188" i="2"/>
  <c r="T150" i="2"/>
  <c r="U219" i="2"/>
  <c r="U223" i="2"/>
  <c r="U235" i="2"/>
  <c r="U239" i="2"/>
  <c r="U317" i="2"/>
  <c r="L183" i="2"/>
  <c r="T183" i="2" s="1"/>
  <c r="L189" i="2"/>
  <c r="T189" i="2" s="1"/>
  <c r="U263" i="2"/>
  <c r="U246" i="2"/>
  <c r="T258" i="2"/>
  <c r="T185" i="2"/>
  <c r="T191" i="2"/>
  <c r="U209" i="2"/>
  <c r="T262" i="2"/>
  <c r="U266" i="2"/>
  <c r="U206" i="2"/>
  <c r="U229" i="2"/>
  <c r="U233" i="2"/>
  <c r="U245" i="2"/>
  <c r="U249" i="2"/>
  <c r="U253" i="2"/>
  <c r="U330" i="2"/>
  <c r="Z271" i="2"/>
  <c r="AA271" i="2" s="1"/>
  <c r="L273" i="2"/>
  <c r="T273" i="2" s="1"/>
  <c r="L278" i="2"/>
  <c r="T278" i="2" s="1"/>
  <c r="U309" i="2"/>
  <c r="U321" i="2"/>
  <c r="U329" i="2"/>
  <c r="U289" i="2"/>
  <c r="U304" i="2"/>
  <c r="U312" i="2"/>
  <c r="L269" i="2"/>
  <c r="T269" i="2" s="1"/>
  <c r="U325" i="2"/>
  <c r="U288" i="2"/>
  <c r="U303" i="2"/>
  <c r="U332" i="2"/>
  <c r="U280" i="2"/>
  <c r="U284" i="2"/>
  <c r="U282" i="2"/>
  <c r="U285" i="2"/>
  <c r="U292" i="2"/>
  <c r="U314" i="2"/>
  <c r="U327" i="2"/>
  <c r="U291" i="2"/>
  <c r="U305" i="2"/>
  <c r="U318" i="2"/>
  <c r="U331" i="2"/>
  <c r="L334" i="2"/>
  <c r="T334" i="2" s="1"/>
  <c r="L337" i="2"/>
  <c r="T337" i="2" s="1"/>
  <c r="U283" i="2" l="1"/>
  <c r="U333" i="2"/>
  <c r="U115" i="2"/>
  <c r="U225" i="2"/>
  <c r="U126" i="2"/>
  <c r="U35" i="2"/>
  <c r="U274" i="2"/>
  <c r="U336" i="2"/>
  <c r="U210" i="2"/>
  <c r="U261" i="2"/>
  <c r="U326" i="2"/>
  <c r="U295" i="2"/>
  <c r="U112" i="2"/>
  <c r="U107" i="2"/>
  <c r="U214" i="2"/>
  <c r="U91" i="2"/>
  <c r="U237" i="2"/>
  <c r="U270" i="2"/>
  <c r="U118" i="2"/>
  <c r="U193" i="2"/>
  <c r="U324" i="2"/>
  <c r="U86" i="2"/>
  <c r="U212" i="2"/>
  <c r="U141" i="2"/>
  <c r="U339" i="2"/>
  <c r="U238" i="2"/>
  <c r="U215" i="2"/>
  <c r="U259" i="2"/>
  <c r="U306" i="2"/>
  <c r="U217" i="2"/>
  <c r="U162" i="2"/>
  <c r="U68" i="2"/>
  <c r="U124" i="2"/>
  <c r="U286" i="2"/>
  <c r="U72" i="2"/>
  <c r="U64" i="2"/>
  <c r="U88" i="2"/>
  <c r="U257" i="2"/>
  <c r="U96" i="2"/>
  <c r="U101" i="2"/>
  <c r="U281" i="2"/>
  <c r="U260" i="2"/>
  <c r="U18" i="2"/>
  <c r="U181" i="2"/>
  <c r="U48" i="2"/>
  <c r="U258" i="2"/>
  <c r="U195" i="2"/>
  <c r="U172" i="2"/>
  <c r="U262" i="2"/>
  <c r="U169" i="2"/>
  <c r="U164" i="2"/>
  <c r="U143" i="2"/>
  <c r="U65" i="2"/>
  <c r="U39" i="2"/>
  <c r="U136" i="2"/>
  <c r="U55" i="2"/>
  <c r="U119" i="2"/>
  <c r="U33" i="2"/>
  <c r="U189" i="2"/>
  <c r="U199" i="2"/>
  <c r="U132" i="2"/>
  <c r="U57" i="2"/>
  <c r="U269" i="2"/>
  <c r="U278" i="2"/>
  <c r="U183" i="2"/>
  <c r="U198" i="2"/>
  <c r="U166" i="2"/>
  <c r="U155" i="2"/>
  <c r="U146" i="2"/>
  <c r="U53" i="2"/>
  <c r="U59" i="2"/>
  <c r="T37" i="2"/>
  <c r="U163" i="2"/>
  <c r="U196" i="2"/>
  <c r="U125" i="2"/>
  <c r="U49" i="2"/>
  <c r="U56" i="2"/>
  <c r="T16" i="2"/>
  <c r="U273" i="2"/>
  <c r="U187" i="2"/>
  <c r="U160" i="2"/>
  <c r="U158" i="2"/>
  <c r="U123" i="2"/>
  <c r="U140" i="2"/>
  <c r="U120" i="2"/>
  <c r="T30" i="2"/>
  <c r="U157" i="2"/>
  <c r="U114" i="2"/>
  <c r="T29" i="2"/>
  <c r="U51" i="2"/>
  <c r="U182" i="2"/>
  <c r="U178" i="2"/>
  <c r="U154" i="2"/>
  <c r="U28" i="2"/>
  <c r="U58" i="2"/>
  <c r="U185" i="2"/>
  <c r="U40" i="2"/>
  <c r="U337" i="2"/>
  <c r="U129" i="2"/>
  <c r="U103" i="2"/>
  <c r="U60" i="2"/>
  <c r="U201" i="2"/>
  <c r="U175" i="2"/>
  <c r="U50" i="2"/>
  <c r="U111" i="2"/>
  <c r="U334" i="2"/>
  <c r="U191" i="2"/>
  <c r="U150" i="2"/>
  <c r="U188" i="2"/>
  <c r="U142" i="2"/>
  <c r="U161" i="2"/>
  <c r="U82" i="2"/>
  <c r="U145" i="2"/>
  <c r="U85" i="2"/>
  <c r="U30" i="2" l="1"/>
  <c r="U16" i="2"/>
  <c r="U37" i="2"/>
</calcChain>
</file>

<file path=xl/sharedStrings.xml><?xml version="1.0" encoding="utf-8"?>
<sst xmlns="http://schemas.openxmlformats.org/spreadsheetml/2006/main" count="6844" uniqueCount="1743">
  <si>
    <t>Основание для заключения
Номер извещения/ распоряжение/ ст. № 44-ФЗ</t>
  </si>
  <si>
    <t>Дата извещения</t>
  </si>
  <si>
    <t>Нормативно-правовой акт, в рамках которого осуществляется централизованная закупка лекарственных препаратов</t>
  </si>
  <si>
    <t>Номер реестровой записи контракта</t>
  </si>
  <si>
    <t>Ссылка на ЕИС</t>
  </si>
  <si>
    <t>Дата заключения контракта</t>
  </si>
  <si>
    <t>№ Контракта</t>
  </si>
  <si>
    <t>Поставщик</t>
  </si>
  <si>
    <t>МНН закупаемого лекарственного препарата</t>
  </si>
  <si>
    <t>цена по контракту</t>
  </si>
  <si>
    <t>цена с учетом ДС к контракту</t>
  </si>
  <si>
    <t>цена с учетом многолетних ГК</t>
  </si>
  <si>
    <t>Торговое наименование</t>
  </si>
  <si>
    <t>форма выпуска в соответствии с регистрационным удостоверением лекарственного препарата</t>
  </si>
  <si>
    <t>Страна происхождения</t>
  </si>
  <si>
    <t>Доля ЛП отечественного призводства, %</t>
  </si>
  <si>
    <t>Доля ЛП иностранного призводства, %</t>
  </si>
  <si>
    <t>единица измерения</t>
  </si>
  <si>
    <t>Количество единиц измерения во вторичной упаковке</t>
  </si>
  <si>
    <t>Цена за ед. по ТЗ</t>
  </si>
  <si>
    <t>Цена за упаковку</t>
  </si>
  <si>
    <t xml:space="preserve">                                                   Количество поставляемого Товара</t>
  </si>
  <si>
    <t>субъекты поставки по Кругу добра/COVID</t>
  </si>
  <si>
    <t xml:space="preserve">            Срок поставки согласно ГК</t>
  </si>
  <si>
    <t>статус исполнения Контракта</t>
  </si>
  <si>
    <t>общеее Количество</t>
  </si>
  <si>
    <t>I</t>
  </si>
  <si>
    <t>II</t>
  </si>
  <si>
    <t>III</t>
  </si>
  <si>
    <t>кол-во упаковок по потребности</t>
  </si>
  <si>
    <t>кол-во целых упаковок</t>
  </si>
  <si>
    <t>0873400003921000074</t>
  </si>
  <si>
    <t>1512 вич</t>
  </si>
  <si>
    <t>1970515020221000096</t>
  </si>
  <si>
    <t>https://zakupki.gov.ru/epz/contract/contractCard/common-info.html?reestrNumber=1970515020221000096</t>
  </si>
  <si>
    <t>0873400003921000074-0001</t>
  </si>
  <si>
    <t>АО "ГлаксоСмитКляйн Трейдинг"</t>
  </si>
  <si>
    <t>Долутегравир, таблетки, 
покрытые пленочной оболочкой, 50 мг</t>
  </si>
  <si>
    <t>Тивикай®</t>
  </si>
  <si>
    <t>таблетки, покрытые пленочной оболочкой, 
50 мг (флакон) 30 х 1 (пачка картонная)</t>
  </si>
  <si>
    <t>Россия</t>
  </si>
  <si>
    <t>таблетка</t>
  </si>
  <si>
    <t>30 355 643,00</t>
  </si>
  <si>
    <t>в стадии исполнения</t>
  </si>
  <si>
    <t>0873400003921000075</t>
  </si>
  <si>
    <t>1970515020221000132</t>
  </si>
  <si>
    <t>https://zakupki.gov.ru/epz/contract/contractCard/common-info.html?reestrNumber=1970515020221000132</t>
  </si>
  <si>
    <t>0873400003921000075-0001</t>
  </si>
  <si>
    <t>АО "Р-Фарм"</t>
  </si>
  <si>
    <t>Ралтегравир, таблетки,
 покрытые пленочной оболочкой, 400 мг</t>
  </si>
  <si>
    <t>Исентресс®</t>
  </si>
  <si>
    <t>таблетки покрытые пленочной оболочкой, 400 мг (флакон) 60 х 1 (пачка картонная)</t>
  </si>
  <si>
    <t>0873400003921000076</t>
  </si>
  <si>
    <t>1970515020221000136</t>
  </si>
  <si>
    <t>https://zakupki.gov.ru/epz/contract/contractCard/common-info.html?reestrNumber=1970515020221000136</t>
  </si>
  <si>
    <t>0873400003921000076-0001</t>
  </si>
  <si>
    <t>АО "Фармстандарт"</t>
  </si>
  <si>
    <t>Этравирин, таблетки, 200 мг</t>
  </si>
  <si>
    <t>Интеленс ®</t>
  </si>
  <si>
    <t>таблетки, 200 мг (флакон) 60 x 1 (пачка картонная)</t>
  </si>
  <si>
    <t>Италия</t>
  </si>
  <si>
    <t>0873400003921000168</t>
  </si>
  <si>
    <t>1970515020221000185</t>
  </si>
  <si>
    <t>https://zakupki.gov.ru/epz/contract/contractCard/common-info.html?reestrNumber=1970515020221000185</t>
  </si>
  <si>
    <t>0873400003921000168-0001</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</si>
  <si>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</si>
  <si>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</si>
  <si>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</si>
  <si>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Ирландия</t>
  </si>
  <si>
    <t>шт.</t>
  </si>
  <si>
    <t>0873400003921000169</t>
  </si>
  <si>
    <t>1970515020221000187</t>
  </si>
  <si>
    <t>https://zakupki.gov.ru/epz/contract/contractCard/common-info.html?reestrNumber=1970515020221000187</t>
  </si>
  <si>
    <t>0873400003921000169-0001</t>
  </si>
  <si>
    <t xml:space="preserve">Нарлапревир, таблетки покрытые пленочной оболочкой, 100 мг </t>
  </si>
  <si>
    <t>Арланса®</t>
  </si>
  <si>
    <t>Таблетки, покрытые пленочной оболочкой, 100 мг (флакон) 56 х 1 (пачка картонная)</t>
  </si>
  <si>
    <t>0873400003921000258</t>
  </si>
  <si>
    <t xml:space="preserve">1970515020221000275 </t>
  </si>
  <si>
    <t>https://zakupki.gov.ru/epz/order/notice/ea44/view/supplier-results.html?regNumber=0873400003921000258</t>
  </si>
  <si>
    <t>0873400003921000258-0001</t>
  </si>
  <si>
    <t xml:space="preserve"> Натализумаб, концентрат для приготовления раствора для инфузий, 20 мг/мл </t>
  </si>
  <si>
    <t>Тизабри</t>
  </si>
  <si>
    <t>концентрат для 
приготовления раствора для инфузий, 20 мг/мл (флакон) 15 мл х 1 (пачка картонная)</t>
  </si>
  <si>
    <t>Германия</t>
  </si>
  <si>
    <t>мл</t>
  </si>
  <si>
    <t>0873400003921000353</t>
  </si>
  <si>
    <t>1970515020221000364</t>
  </si>
  <si>
    <t>https://zakupki.gov.ru/epz/order/notice/ea44/view/common-info.html?regNumber=0873400003921000353</t>
  </si>
  <si>
    <t>0873400003921000353-0001</t>
  </si>
  <si>
    <t>АО "Фармимэкс"</t>
  </si>
  <si>
    <t>Фактор свертывания крови VIII, лиофилизат для приготовления раствора для внутривенного введения и/или инфузий 800-1400 МЕ</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</si>
  <si>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</si>
  <si>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</si>
  <si>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Австрия
Швеция
Франция
Австрия
Германия
Италия
США
</t>
  </si>
  <si>
    <t>МЕ</t>
  </si>
  <si>
    <t>0873400003921000388</t>
  </si>
  <si>
    <t>1970515020221000378</t>
  </si>
  <si>
    <t>https://zakupki.gov.ru/epz/order/notice/ea44/view/common-info.html?regNumber=0873400003921000388</t>
  </si>
  <si>
    <t>0873400003921000388-0001</t>
  </si>
  <si>
    <t>Эверолимус, 
таблетки и/или таблетки диспергируемые, 0,25 мг</t>
  </si>
  <si>
    <t>Сертикан®</t>
  </si>
  <si>
    <t xml:space="preserve">таблетки, 0.25 мг (блистер) 
10 х 6 (пачка картонная)
</t>
  </si>
  <si>
    <t>01.03.2023
01.06.2023</t>
  </si>
  <si>
    <t>0873400003921000392</t>
  </si>
  <si>
    <t>1970515020222000004</t>
  </si>
  <si>
    <t>https://zakupki.gov.ru/epz/order/notice/ea44/view/common-info.html?regNumber=0873400003921000392</t>
  </si>
  <si>
    <t>0873400003921000392-0001</t>
  </si>
  <si>
    <t>Эверолимус, 
таблетки и/или таблетки диспергируемые, 0,75 мг</t>
  </si>
  <si>
    <t xml:space="preserve">таблетки, 0.75 мг (блистер) 
10 х 6 (пачка картонная)
</t>
  </si>
  <si>
    <t>0873400003921000393</t>
  </si>
  <si>
    <t>1970515020222000013</t>
  </si>
  <si>
    <t>https://zakupki.gov.ru/epz/order/notice/ea44/view/common-info.html?regNumber=0873400003921000393</t>
  </si>
  <si>
    <t>0873400003921000393-0001</t>
  </si>
  <si>
    <t>Эверолимус, 
таблетки и/или таблетки диспергируемые, 0,5 мг</t>
  </si>
  <si>
    <t>таблетки, 0.5 мг (блистер) 10 х 6 (пачка картонная)</t>
  </si>
  <si>
    <t>исполнен в части 2022</t>
  </si>
  <si>
    <t>0873400003922000002</t>
  </si>
  <si>
    <t>1970515020222000153</t>
  </si>
  <si>
    <t>https://zakupki.gov.ru/epz/order/notice/ea20/view/common-info.html?regNumber=0873400003922000002</t>
  </si>
  <si>
    <t>0873400003922000002_358372</t>
  </si>
  <si>
    <t>Такролимус, капсулы пролонгированного действия 5 мг</t>
  </si>
  <si>
    <t>Адваграф®</t>
  </si>
  <si>
    <t>капсулы пролонгированного действия</t>
  </si>
  <si>
    <t>47 субъектов</t>
  </si>
  <si>
    <t>0873400003922000003</t>
  </si>
  <si>
    <t>1970515020222000154</t>
  </si>
  <si>
    <t>https://zakupki.gov.ru/epz/order/notice/ea20/view/common-info.html?regNumber=0873400003922000003</t>
  </si>
  <si>
    <t>0873400003922000003-0001</t>
  </si>
  <si>
    <t>Такролимус, капсулы пролонгированного действия 0,5 мг</t>
  </si>
  <si>
    <t>0873400003922000004</t>
  </si>
  <si>
    <t>1970515020222000155</t>
  </si>
  <si>
    <t>https://zakupki.gov.ru/epz/order/notice/ea20/view/common-info.html?regNumber=0873400003922000004</t>
  </si>
  <si>
    <t>0873400003922000004-0001</t>
  </si>
  <si>
    <t>Такролимус, капсулы пролонгированного действия 1 мг</t>
  </si>
  <si>
    <t>0873400003922000276</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</si>
  <si>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</si>
  <si>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</si>
  <si>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0873400003922000276-0001</t>
  </si>
  <si>
    <t>Окрелизумаб, концентрат для приготовления раствора для инфузий, 30 мг/мл</t>
  </si>
  <si>
    <t>Окревус®</t>
  </si>
  <si>
    <t xml:space="preserve">концентрат для приготовления раствора для инфузий, </t>
  </si>
  <si>
    <t>0873400003922000277</t>
  </si>
  <si>
    <t>1970515020222000332</t>
  </si>
  <si>
    <t>https://zakupki.gov.ru/epz/order/notice/ea20/view/common-info.html?regNumber=0873400003922000277</t>
  </si>
  <si>
    <t>0873400003922000277-0001</t>
  </si>
  <si>
    <t>Мороктоког альфа, лиофилизат для приготовления раствора для внутривенного введения, 1000 МЕ</t>
  </si>
  <si>
    <t>Октофактор®</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</si>
  <si>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</si>
  <si>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0873400003922000278</t>
  </si>
  <si>
    <t>1970515020222000325</t>
  </si>
  <si>
    <t>https://zakupki.gov.ru/epz/order/notice/ea20/view/common-info.html?regNumber=0873400003922000278</t>
  </si>
  <si>
    <t>0873400003922000278-0001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</si>
  <si>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</si>
  <si>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</si>
  <si>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0873400003922000279 </t>
  </si>
  <si>
    <t>1970515020222000333</t>
  </si>
  <si>
    <t>https://zakupki.gov.ru/epz/order/notice/ea20/view/common-info.html?regNumber=0873400003922000279</t>
  </si>
  <si>
    <t>0873400003922000279-0001</t>
  </si>
  <si>
    <t>Ритуксимаб, концентрат для приготовления раствора для инфузий,10  мг/мл,  10  мл</t>
  </si>
  <si>
    <t>Реддитукс®</t>
  </si>
  <si>
    <t>концентрат для приготовления раствора для инфузий, 
10 мг/мл (флакон) 10 мл х 1 (пачка картонная)</t>
  </si>
  <si>
    <t>0873400003922000282</t>
  </si>
  <si>
    <t>1970515020222000320</t>
  </si>
  <si>
    <t>https://zakupki.gov.ru/epz/order/notice/ea20/view/common-info.html?regNumber=0873400003922000282</t>
  </si>
  <si>
    <t>0873400003922000282-0001</t>
  </si>
  <si>
    <t>ООО "Нанолек"</t>
  </si>
  <si>
    <t xml:space="preserve">Даратумумаб, концентрат для приготовления раствора для инфузий,20 мг/мл, 5мл </t>
  </si>
  <si>
    <t>Дарзалекс</t>
  </si>
  <si>
    <t>концентрат для приготовления раствора для инфузий, 20 мг/мл (флакон) 5.0 мл х 1 (пачка картонная)</t>
  </si>
  <si>
    <t>Швейцария</t>
  </si>
  <si>
    <t>0873400003922000283 </t>
  </si>
  <si>
    <t>1970515020222000336</t>
  </si>
  <si>
    <t>https://zakupki.gov.ru/epz/order/notice/ea20/view/common-info.html?regNumber=0873400003922000283</t>
  </si>
  <si>
    <t>0873400003922000283-0001</t>
  </si>
  <si>
    <t>ООО "Ирвин"</t>
  </si>
  <si>
    <t>Эмицизумаб, раствор для подкожного введения, 150 мг/мл, 0,7мл</t>
  </si>
  <si>
    <t>Гемлибра®</t>
  </si>
  <si>
    <t>раствор для подкожного введения, 150 мг/мл (флакон) 105 мг/0.7 мл х 1 (пачка картонная)</t>
  </si>
  <si>
    <t>Япония</t>
  </si>
  <si>
    <t>0873400003922000284</t>
  </si>
  <si>
    <t>1970515020222000327</t>
  </si>
  <si>
    <t>https://zakupki.gov.ru/epz/order/notice/ea20/view/common-info.html?regNumber=0873400003922000284</t>
  </si>
  <si>
    <t>0873400003922000284-0001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</si>
  <si>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</si>
  <si>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</si>
  <si>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0873400003922000285 </t>
  </si>
  <si>
    <t>1970515020222000316</t>
  </si>
  <si>
    <t>https://zakupki.gov.ru/epz/order/notice/ea20/view/common-info.html?regNumber=0873400003922000285</t>
  </si>
  <si>
    <t>0873400003922000285-0001</t>
  </si>
  <si>
    <t>Эфмороктоког альфа, лиофилизат для приготовления раствора для внутривенного введения, 1500МЕ</t>
  </si>
  <si>
    <t>ЭЛОКТЕЙТ</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</si>
  <si>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</si>
  <si>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0873400003922000286</t>
  </si>
  <si>
    <t>1970515020222000317</t>
  </si>
  <si>
    <t>https://zakupki.gov.ru/epz/order/notice/ea20/view/common-info.html?regNumber=0873400003922000286</t>
  </si>
  <si>
    <t>0873400003922000286-0001</t>
  </si>
  <si>
    <t>Эфмороктоког альфа, лиофилизат для приготовления раствора для внутривенного введения, 500МЕ</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</si>
  <si>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</si>
  <si>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0873400003922000287</t>
  </si>
  <si>
    <t>1970515020222000323</t>
  </si>
  <si>
    <t>https://zakupki.gov.ru/epz/order/notice/ea20/view/common-info.html?regNumber=0873400003922000287</t>
  </si>
  <si>
    <t>0873400003922000287-0001</t>
  </si>
  <si>
    <t xml:space="preserve">Эфмороктоког альфа, лиофилизат  для  приготовления  раствора  для  внутривенного  введения, 1000МЕ </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</si>
  <si>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</si>
  <si>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0873400003922000288</t>
  </si>
  <si>
    <t>1970515020222000331</t>
  </si>
  <si>
    <t>https://zakupki.gov.ru/epz/order/notice/ea20/view/common-info.html?regNumber=0873400003922000288</t>
  </si>
  <si>
    <t>0873400003922000288-0001</t>
  </si>
  <si>
    <t>АО "Биокад"</t>
  </si>
  <si>
    <t>Глатирамера ацетат, раствор для подкожного введения, 40 мг/мл</t>
  </si>
  <si>
    <t>Тимексон®</t>
  </si>
  <si>
    <t>[раствор для подкожного введения, 40 мг/мл (шприц) 1 мл х 6 + салфетка спиртовая х 6] х 1 (пачка картонная)</t>
  </si>
  <si>
    <t>0873400003922000289 </t>
  </si>
  <si>
    <t>1970515020222000349</t>
  </si>
  <si>
    <t>https://zakupki.gov.ru/epz/order/notice/ea20/view/common-info.html?regNumber=0873400003922000289</t>
  </si>
  <si>
    <t>0873400003922000289-0001</t>
  </si>
  <si>
    <t xml:space="preserve">Даратумумаб, концентрат для приготовления раствора для инфузий, 20 мг/мл, 20 мл </t>
  </si>
  <si>
    <t>концентрат для приготовления раствора для инфузий, 
20 мг/мл (флакон) 20.0 мл х 1 (пачка картонная)</t>
  </si>
  <si>
    <t>0873400003922000290 </t>
  </si>
  <si>
    <t>1970515020222000322</t>
  </si>
  <si>
    <t>https://zakupki.gov.ru/epz/order/notice/ea20/view/common-info.html?regNumber=0873400003922000290</t>
  </si>
  <si>
    <t>0873400003922000290-0001</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</si>
  <si>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</si>
  <si>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Нувик</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</si>
  <si>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</si>
  <si>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Швеция</t>
  </si>
  <si>
    <t>0873400003922000291</t>
  </si>
  <si>
    <t>1970515020222000378</t>
  </si>
  <si>
    <t>https://zakupki.gov.ru/epz/order/notice/ea20/view/common-info.html?regNumber=0873400003922000291</t>
  </si>
  <si>
    <t>0873400003922000291-0001</t>
  </si>
  <si>
    <t>Октоког альфа, лиофилизат для приготовления раствора для внутривенного введения, 1000 - 1500 МЕ</t>
  </si>
  <si>
    <t>1. Адвейт®;
2.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</si>
  <si>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</si>
  <si>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Австрия</t>
  </si>
  <si>
    <t>1. 1000
2. 1500</t>
  </si>
  <si>
    <t>1. 12 400,00
2. 18 600,00</t>
  </si>
  <si>
    <t>0873400003922000292</t>
  </si>
  <si>
    <t>1970515020222000335</t>
  </si>
  <si>
    <t>https://zakupki.gov.ru/epz/order/notice/ea20/view/common-info.html?regNumber=0873400003922000292</t>
  </si>
  <si>
    <t>0873400003922000292-0001</t>
  </si>
  <si>
    <t>Октоког альфа, лиофилизат для приготовления раствора для внутривенного введения, 500 МЕ</t>
  </si>
  <si>
    <t>Адвейт®</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</si>
  <si>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</si>
  <si>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Австрия/Швейцария</t>
  </si>
  <si>
    <t>0873400003922000293</t>
  </si>
  <si>
    <t>1970515020222000334</t>
  </si>
  <si>
    <t>https://zakupki.gov.ru/epz/order/notice/ea20/view/common-info.html?regNumber=0873400003922000293</t>
  </si>
  <si>
    <t>0873400003922000293-0001</t>
  </si>
  <si>
    <t>Ритуксимаб, концентрат для приготовления раствора для инфузий, 10 мг/мл</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</si>
  <si>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</si>
  <si>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</si>
  <si>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50
20</t>
  </si>
  <si>
    <t>32355,00
12942,00</t>
  </si>
  <si>
    <t>0873400003922000294</t>
  </si>
  <si>
    <t>1970515020222000321</t>
  </si>
  <si>
    <t>https://zakupki.gov.ru/epz/order/notice/ea20/view/common-info.html?regNumber=0873400003922000294</t>
  </si>
  <si>
    <t>0873400003922000294-0001</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</si>
  <si>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</si>
  <si>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</si>
  <si>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0873400003922000295</t>
  </si>
  <si>
    <t>1970515020222000324</t>
  </si>
  <si>
    <t>https://zakupki.gov.ru/epz/order/notice/ea20/view/common-info.html?regNumber=0873400003922000295</t>
  </si>
  <si>
    <t>0873400003922000295-0001</t>
  </si>
  <si>
    <t>Интерферон бета-1а, раствор для подкожного введения, 22 мкг (6 млн. МЕ)</t>
  </si>
  <si>
    <t>Тебериф®</t>
  </si>
  <si>
    <t>[раствор для подкожного введения, 
22 мкг/0.5 мл (шприц) 0.5 мл х 3 + салфетка спиртовая х 3] х 1 (пачка картонная)</t>
  </si>
  <si>
    <t>0873400003922000296</t>
  </si>
  <si>
    <t>1970515020222000326</t>
  </si>
  <si>
    <t>https://zakupki.gov.ru/epz/order/notice/ea20/view/common-info.html?regNumber=0873400003922000296</t>
  </si>
  <si>
    <t>0873400003922000296-0001</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</si>
  <si>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</si>
  <si>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</si>
  <si>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0873400003922000297 </t>
  </si>
  <si>
    <t>1970515020222000371</t>
  </si>
  <si>
    <t>https://zakupki.gov.ru/epz/order/notice/ea20/view/common-info.html?regNumber=0873400003922000297</t>
  </si>
  <si>
    <t>0873400003922000297-0001</t>
  </si>
  <si>
    <t>Антиингибиторный коагулянтный комплекс, лиофилизат для приготовления раствора для инфузий, 1000 ЕД</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</si>
  <si>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</si>
  <si>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</si>
  <si>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ЕД</t>
  </si>
  <si>
    <t>0873400003922000298 </t>
  </si>
  <si>
    <t>нет заявок</t>
  </si>
  <si>
    <t>Глатирамера ацетат, раствор для подкожного введения, 20 мг/мл</t>
  </si>
  <si>
    <t>0873400003922000299 </t>
  </si>
  <si>
    <t>1970515020222000351</t>
  </si>
  <si>
    <t>https://zakupki.gov.ru/epz/order/notice/ea20/view/common-info.html?regNumber=0873400003922000299</t>
  </si>
  <si>
    <t>0873400003922000299-0001</t>
  </si>
  <si>
    <t>АО «Фармимэкс»</t>
  </si>
  <si>
    <t xml:space="preserve">Иксазомиб, капсулы, 4 мг </t>
  </si>
  <si>
    <t>Нинларо®
Нинларо®</t>
  </si>
  <si>
    <t>1.капсулы, 4 мг (блистер) 1 х 3 (пачка картонная)
2.капсулы, 
4 мг (блистер) 1 х 3 (пачка картонная)</t>
  </si>
  <si>
    <t>0873400003922000300</t>
  </si>
  <si>
    <t>1970515020222000352</t>
  </si>
  <si>
    <t>https://zakupki.gov.ru/epz/order/notice/ea20/view/common-info.html?regNumber=0873400003922000300</t>
  </si>
  <si>
    <t>0873400003922000300-0001</t>
  </si>
  <si>
    <t>Кладрибин, таблетки, 10 мг</t>
  </si>
  <si>
    <t>МАВЕНКЛАД®</t>
  </si>
  <si>
    <t>таблетки, 10 мг (блистер) 1 х 1 (пачка картонная)</t>
  </si>
  <si>
    <t>0873400003922000301</t>
  </si>
  <si>
    <t>1970515020222000350</t>
  </si>
  <si>
    <t>https://zakupki.gov.ru/epz/order/notice/ea20/view/common-info.html?regNumber=0873400003922000301</t>
  </si>
  <si>
    <t>0873400003922000301-0001</t>
  </si>
  <si>
    <t>Помалидомид, капсулы, 4 м</t>
  </si>
  <si>
    <t>1. Помалидомид-ТЛ;
2. Иматанго®.</t>
  </si>
  <si>
    <t>1. капсулы, 4 мг (банка) 21 х 1 (пачка картонная);
2. капсулы, 4 мг (контурная ячейковая упаковка) 7 х 3 (пачка картонная).</t>
  </si>
  <si>
    <t>0873400003922000303</t>
  </si>
  <si>
    <t>1970515020222000337</t>
  </si>
  <si>
    <t>https://zakupki.gov.ru/epz/order/notice/ea20/view/common-info.html?regNumber=0873400003922000303</t>
  </si>
  <si>
    <t>0873400003922000303-0001</t>
  </si>
  <si>
    <t xml:space="preserve">Антиингибиторный коагулянтный комплекс, лиофилизат для приготовления раствора для инфузий, 500 ЕД </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</si>
  <si>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</si>
  <si>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0873400003922000304</t>
  </si>
  <si>
    <t>отмена</t>
  </si>
  <si>
    <t>Эфмороктоког альфа, лиофилизат для приготовления раствора для внутривенного введения, 3000МЕ</t>
  </si>
  <si>
    <t>0873400003922000307</t>
  </si>
  <si>
    <t>1970515020222000381</t>
  </si>
  <si>
    <t>https://zakupki.gov.ru/epz/order/notice/ea20/view/common-info.html?regNumber=0873400003922000307</t>
  </si>
  <si>
    <t>0873400003922000307-0001</t>
  </si>
  <si>
    <t xml:space="preserve">Интерферон бета-1а, раствор для подкожного введения, 44 мкг (12 млн. МЕ) </t>
  </si>
  <si>
    <t>[раствор для подкожного введения, 
44 мкг/0.5 мл (шприц) 0.5 мл х 3 + салфетка спиртовая х 3] х 1 (пачка картонная)</t>
  </si>
  <si>
    <t>0873400003922000309</t>
  </si>
  <si>
    <t>1970515020222000347</t>
  </si>
  <si>
    <t>https://zakupki.gov.ru/epz/order/notice/ea20/view/common-info.html?regNumber=0873400003922000309</t>
  </si>
  <si>
    <t>0873400003922000309-0001</t>
  </si>
  <si>
    <t>Ритуксимаб, раствор для подкожного введения 1400 мг/11,7 мл и/или 1600 мг/13,4 мл и/или 1600 мг</t>
  </si>
  <si>
    <t>Мабтера®</t>
  </si>
  <si>
    <t>раствор для подкожного введения, 1400 мг/11.7 мл (флакон) 1400 мг/11.7 мл х 1 (пачка картонная)</t>
  </si>
  <si>
    <t>0873400003922000310</t>
  </si>
  <si>
    <t>Эмицизумаб, раствор для подкожного введения, 30мг/мл</t>
  </si>
  <si>
    <t>0873400003922000311</t>
  </si>
  <si>
    <t>1970515020222000361</t>
  </si>
  <si>
    <t>https://zakupki.gov.ru/epz/order/notice/ea20/view/common-info.html?regNumber=0873400003922000311</t>
  </si>
  <si>
    <t>0873400003922000311-0001</t>
  </si>
  <si>
    <t>Адалимумаб, раствор для подкожного введения, 100 мг/мл и/или 40 мг/ 0,4 мл</t>
  </si>
  <si>
    <t>Хумира®</t>
  </si>
  <si>
    <t>[раствор для подкожного введения, 100 мг/мл (шприц) 0.4 мл х 1] х 2 (пачка картонная)</t>
  </si>
  <si>
    <t>0873400003922000312</t>
  </si>
  <si>
    <t>1970515020222000359</t>
  </si>
  <si>
    <t>https://zakupki.gov.ru/epz/order/notice/ea20/view/common-info.html?regNumber=0873400003922000312</t>
  </si>
  <si>
    <t>0873400003922000312-0001</t>
  </si>
  <si>
    <t>Эфмороктоког альфа, лиофилизат для приготовления раствора для внутривенного введения, 2000МЕ</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</si>
  <si>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</si>
  <si>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0873400003922000313</t>
  </si>
  <si>
    <t>Эмицизумаб, раствор для подкожного введения, 150 мг/мл, 0,4мл</t>
  </si>
  <si>
    <t>0873400003922000315</t>
  </si>
  <si>
    <t>1970515020222000360</t>
  </si>
  <si>
    <t>https://zakupki.gov.ru/epz/order/notice/ea20/view/common-info.html?regNumber=0873400003922000315</t>
  </si>
  <si>
    <t>0873400003922000315-0001</t>
  </si>
  <si>
    <t>Этанерцепт, раствор для подкожного введения, 50мг/мл</t>
  </si>
  <si>
    <t>Энбрел®</t>
  </si>
  <si>
    <t>[раствор для подкожного введения, 50 мг/мл (шприц) 1 мл (50 мг) х 4 + салфетка спиртовая х 4] х 1 (пачка картонная)</t>
  </si>
  <si>
    <t>0873400003922000317</t>
  </si>
  <si>
    <t>1970515020222000362</t>
  </si>
  <si>
    <t>https://zakupki.gov.ru/epz/order/notice/ea20/view/common-info.html?regNumber=0873400003922000317</t>
  </si>
  <si>
    <t>0873400003922000317-0001</t>
  </si>
  <si>
    <t>Помалидомид, капсулы, 2мг</t>
  </si>
  <si>
    <t>Иматанго®</t>
  </si>
  <si>
    <t>капсулы, 2 мг (контурная ячейковая упаковка) 7 х 3 (пачка картонная)</t>
  </si>
  <si>
    <t>0873400003922000318</t>
  </si>
  <si>
    <t>1970515020222000358</t>
  </si>
  <si>
    <t>https://zakupki.gov.ru/epz/order/notice/ea20/view/common-info.html?regNumber=0873400003922000318</t>
  </si>
  <si>
    <t>0873400003922000318-0001</t>
  </si>
  <si>
    <t>Октоког альфа, лиофилизат для приготовления раствора для внутривенного введения, 250 МЕ</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</si>
  <si>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</si>
  <si>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Швейцария, Австрия</t>
  </si>
  <si>
    <t>0873400003922000320</t>
  </si>
  <si>
    <t>1970515020222000348</t>
  </si>
  <si>
    <t>https://zakupki.gov.ru/epz/order/notice/ea20/view/common-info.html?regNumber=0873400003922000320</t>
  </si>
  <si>
    <t>0873400003922000320-0001</t>
  </si>
  <si>
    <t>Иксазомиб, капсулы, 3мг</t>
  </si>
  <si>
    <t>Нинларо®</t>
  </si>
  <si>
    <t>капсулы, 3мг (блистер) 1 х 3 (пачка картонная)</t>
  </si>
  <si>
    <t>0873400003922000321</t>
  </si>
  <si>
    <t>1970515020222000382</t>
  </si>
  <si>
    <t>https://zakupki.gov.ru/epz/order/notice/ea20/view/common-info.html?regNumber=0873400003922000321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</si>
  <si>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</si>
  <si>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</si>
  <si>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</si>
  <si>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</si>
  <si>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</si>
  <si>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0873400003922000322</t>
  </si>
  <si>
    <t>1970515020222000364</t>
  </si>
  <si>
    <t>https://zakupki.gov.ru/epz/order/notice/ea20/view/common-info.html?regNumber=0873400003922000322</t>
  </si>
  <si>
    <t>0873400003922000322-0001</t>
  </si>
  <si>
    <t>АО "БИОПРЕПАРАТ"</t>
  </si>
  <si>
    <t>Леналидомид, капсулы 5 мг</t>
  </si>
  <si>
    <t>ЛЕНАЛИДОМИД-ПРОМОМЕД</t>
  </si>
  <si>
    <t>капсулы, 5 мг (банка) 21 х 1 (пачка картонная)</t>
  </si>
  <si>
    <t>0873400003922000323</t>
  </si>
  <si>
    <t>1970515020222000369</t>
  </si>
  <si>
    <t>https://zakupki.gov.ru/epz/order/notice/ea20/view/common-info.html?regNumber=0873400003922000323</t>
  </si>
  <si>
    <t>0873400003922000323-0001</t>
  </si>
  <si>
    <t>ООО "Примафарм"</t>
  </si>
  <si>
    <t xml:space="preserve">Леналидомид, капсулы, 25 мг </t>
  </si>
  <si>
    <t>МИЕЛАНИКС</t>
  </si>
  <si>
    <t>капсулы, 25.0 мг (банка) 21 х 1 (пачка картонная)</t>
  </si>
  <si>
    <t>0873400003922000324</t>
  </si>
  <si>
    <t>1970515020222000355</t>
  </si>
  <si>
    <t>https://zakupki.gov.ru/epz/order/notice/ea20/view/common-info.html?regNumber=0873400003922000324</t>
  </si>
  <si>
    <t>0873400003922000324-0001</t>
  </si>
  <si>
    <t>ООО "СИМТ"</t>
  </si>
  <si>
    <t>Эптаког альфа (активированный), лиофилизат для приготовления раствора для внутривенного введения, 1 мг (50 КЕД) и/ или 1,2 мг (60 КЕД)</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</si>
  <si>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</si>
  <si>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</si>
  <si>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Иран</t>
  </si>
  <si>
    <t>мг</t>
  </si>
  <si>
    <t>0873400003922000325</t>
  </si>
  <si>
    <t>1970515020222000365</t>
  </si>
  <si>
    <t>https://zakupki.gov.ru/epz/order/notice/ea20/view/common-info.html?regNumber=0873400003922000325</t>
  </si>
  <si>
    <t>0873400003922000325-0001</t>
  </si>
  <si>
    <t>Эптаког альфа (активированный), лиофилизат для приготовления раствора для внутривенного введения, 4,8 мг (240 КЕД) и/или 5,0 мг (250 КЕД)</t>
  </si>
  <si>
    <t>Коагил-VII®</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</si>
  <si>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</si>
  <si>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0873400003922000326</t>
  </si>
  <si>
    <t>1970515020222000363</t>
  </si>
  <si>
    <t>https://zakupki.gov.ru/epz/order/notice/ea20/view/common-info.html?regNumber=0873400003922000326</t>
  </si>
  <si>
    <t>0873400003922000326-0001</t>
  </si>
  <si>
    <t xml:space="preserve">Леналидомид, капсулы 10 мг </t>
  </si>
  <si>
    <t>капсулы, 10 мг (банка) 21 х 1 (пачка картонная)</t>
  </si>
  <si>
    <t>0873400003922000327</t>
  </si>
  <si>
    <t>1970515020222000367</t>
  </si>
  <si>
    <t>https://zakupki.gov.ru/epz/order/notice/ea20/view/common-info.html?regNumber=0873400003922000327</t>
  </si>
  <si>
    <t>0873400003922000327-0001</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</si>
  <si>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</si>
  <si>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</si>
  <si>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</si>
  <si>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</si>
  <si>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0873400003922000328</t>
  </si>
  <si>
    <t>1970515020222000368</t>
  </si>
  <si>
    <t>https://zakupki.gov.ru/epz/order/notice/ea20/view/common-info.html?regNumber=0873400003922000328</t>
  </si>
  <si>
    <t>0873400003922000328-0001</t>
  </si>
  <si>
    <t>Алемтузумаб, концентрат для приготовления раствора для инфузий, 10 мг/мл</t>
  </si>
  <si>
    <t>Лемтрада®</t>
  </si>
  <si>
    <t>концентрат для приготовления раствора для инфузий, 10 мг/мл (флакон) 1.2 мл х1 (пачка картонная)</t>
  </si>
  <si>
    <t>0873400003922000329</t>
  </si>
  <si>
    <t>1970515020222000341</t>
  </si>
  <si>
    <t>https://zakupki.gov.ru/epz/order/notice/ea20/view/common-info.html?regNumber=0873400003922000329</t>
  </si>
  <si>
    <t>0873400003922000329-0001</t>
  </si>
  <si>
    <t>Адалимумаб, раствор для подкожного введения, 40 мг/0,8 мл</t>
  </si>
  <si>
    <t>Далибра®</t>
  </si>
  <si>
    <t>[раствор для подкожного введения, 40 мг/0.8 мл (шприц) 0.8 мл х 1 + (спиртовая салфетка) х 1] х 2 (пачка картонная)</t>
  </si>
  <si>
    <t>0873400003922000330</t>
  </si>
  <si>
    <t>1970515020222000329</t>
  </si>
  <si>
    <t>https://zakupki.gov.ru/epz/order/notice/ea20/view/common-info.html?regNumber=0873400003922000330</t>
  </si>
  <si>
    <t>0873400003922000330-0001</t>
  </si>
  <si>
    <t>Помалидомид, капсулы, 3 мг</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</si>
  <si>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</si>
  <si>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</si>
  <si>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штука</t>
  </si>
  <si>
    <t>7071,42
3535,71</t>
  </si>
  <si>
    <t>148 499,82;
74 249,91</t>
  </si>
  <si>
    <t>0873400003922000331</t>
  </si>
  <si>
    <t>1970515020222000343</t>
  </si>
  <si>
    <t>https://zakupki.gov.ru/epz/order/notice/ea20/view/common-info.html?regNumber=0873400003922000331</t>
  </si>
  <si>
    <t>0873400003922000331-0001</t>
  </si>
  <si>
    <t>Этанерцепт, лиофилизат  для  приготовления  растворадля подкожного введения, 25мг</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</si>
  <si>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</si>
  <si>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Бельгия</t>
  </si>
  <si>
    <t>0873400003922000332</t>
  </si>
  <si>
    <t>1970515020222000345</t>
  </si>
  <si>
    <t>https://zakupki.gov.ru/epz/order/notice/ea20/view/common-info.html?regNumber=0873400003922000332</t>
  </si>
  <si>
    <t>0873400003922000332-0001</t>
  </si>
  <si>
    <t>Велаглюцераза альфа, лиофилизат для приготовления раствора для инфузий, 400 ЕД</t>
  </si>
  <si>
    <t>ВПРИВ®</t>
  </si>
  <si>
    <t>лиофилизат для приготовления раствора для инфузий, 400 ЕД (флакон) х 1 (пачка картонная)</t>
  </si>
  <si>
    <t>США/Германия</t>
  </si>
  <si>
    <t>0873400003922000333</t>
  </si>
  <si>
    <t>1970515020222000366</t>
  </si>
  <si>
    <t>https://zakupki.gov.ru/epz/order/notice/ea20/view/common-info.html?regNumber=0873400003922000333</t>
  </si>
  <si>
    <t>0873400003922000333-0001</t>
  </si>
  <si>
    <t>Галсульфаза,концентрат для приготовления раствора для инфузий,1 мг/мл</t>
  </si>
  <si>
    <t>Наглазим®</t>
  </si>
  <si>
    <t>концентрат для приготовления раствора для инфузий, 
1 мг/мл (флакон) 5 мл х 1 (пачка картонная)</t>
  </si>
  <si>
    <t>0873400003922000334</t>
  </si>
  <si>
    <t>1970515020222000374</t>
  </si>
  <si>
    <t>https://zakupki.gov.ru/epz/order/notice/ea20/view/common-info.html?regNumber=0873400003922000334</t>
  </si>
  <si>
    <t>0873400003922000334-0001</t>
  </si>
  <si>
    <t>Терифлуномид, таблетки, покрытые пленочной оболочкой, 14 мг</t>
  </si>
  <si>
    <t>Терифлуномид</t>
  </si>
  <si>
    <t>таблетки, покрытые пленочной оболочкой, 14 мг (контурная ячейковая упаковка (блистер)) 14 х 2 (пачка картонная)</t>
  </si>
  <si>
    <t>0873400003922000335</t>
  </si>
  <si>
    <t>1970515020222000357</t>
  </si>
  <si>
    <t>https://zakupki.gov.ru/epz/order/notice/ea20/view/common-info.html?regNumber=0873400003922000335</t>
  </si>
  <si>
    <t>0873400003922000335-0001</t>
  </si>
  <si>
    <t>Иматиниб, капсулы и/или таблетки,покрытые плёночной оболочкой, 400 мг</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</si>
  <si>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</si>
  <si>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</si>
  <si>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0873400003922000336</t>
  </si>
  <si>
    <t>1970515020222000356</t>
  </si>
  <si>
    <t>https://zakupki.gov.ru/epz/order/notice/ea20/view/common-info.html?regNumber=0873400003922000336</t>
  </si>
  <si>
    <t>0873400003922000336-0001</t>
  </si>
  <si>
    <t>Нонаког альфа, лиофилизат для приготовления растворадля внутривенного введения, 1000 МЕ</t>
  </si>
  <si>
    <t>Иннонафактор®</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</si>
  <si>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</si>
  <si>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0873400003922000337</t>
  </si>
  <si>
    <t>1970515020222000346</t>
  </si>
  <si>
    <t>https://zakupki.gov.ru/epz/order/notice/ea20/view/common-info.html?regNumber=0873400003922000337</t>
  </si>
  <si>
    <t>0873400003922000337-0001</t>
  </si>
  <si>
    <t>Циклоспорин, капсулы и/или капсулы мягкие, 25 мг</t>
  </si>
  <si>
    <t>1. Оргаспорин®; 
2. Экорал®.</t>
  </si>
  <si>
    <t>1. капсулы, 25 мг (пакет в банке) 50 х 1 (пачка картонная);
2. капсулы, 25 мг (блистер) 10 х 5 (пачка картонная).</t>
  </si>
  <si>
    <t>Чешская Республика</t>
  </si>
  <si>
    <t>0873400003922000339</t>
  </si>
  <si>
    <t>1970515020222000354</t>
  </si>
  <si>
    <t>https://zakupki.gov.ru/epz/order/notice/ea20/view/common-info.html?regNumber=0873400003922000339</t>
  </si>
  <si>
    <t>0873400003922000339-0001</t>
  </si>
  <si>
    <t>ООО "Барион"</t>
  </si>
  <si>
    <t>Такролимус, капсулы, 0,5 мг</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</si>
  <si>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</si>
  <si>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</si>
  <si>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0873400003922000341 </t>
  </si>
  <si>
    <t>1970515020222000375</t>
  </si>
  <si>
    <t>https://zakupki.gov.ru/epz/order/notice/ea20/view/common-info.html?regNumber=0873400003922000341</t>
  </si>
  <si>
    <t>0873400003922000341-0001</t>
  </si>
  <si>
    <t>ООО "Медилон-Фармимэкс"</t>
  </si>
  <si>
    <t>Идурсульфаза бета, концентрат для приготовления раствора для инфузий, 2 мг/мл</t>
  </si>
  <si>
    <t>Хантераза</t>
  </si>
  <si>
    <t>концентрат для приготовления раствора для инфузий, 2 мг/мл (флакон) 3.0 мл х 1 (пачка картонная)</t>
  </si>
  <si>
    <t>Корея</t>
  </si>
  <si>
    <t>0873400003922000342 </t>
  </si>
  <si>
    <t>1970515020222000384</t>
  </si>
  <si>
    <t>https://zakupki.gov.ru/epz/order/notice/ea20/view/common-info.html?regNumber=0873400003922000342</t>
  </si>
  <si>
    <t>0873400003922000342-0001</t>
  </si>
  <si>
    <t>Имиглюцераза, лиофилизат для приготовления раствора для инфузий, 400 ЕД</t>
  </si>
  <si>
    <t>Глуразим</t>
  </si>
  <si>
    <t>0873400003922000343</t>
  </si>
  <si>
    <t>1970515020222000377</t>
  </si>
  <si>
    <t>https://zakupki.gov.ru/epz/order/notice/ea20/view/common-info.html?regNumber=0873400003922000343</t>
  </si>
  <si>
    <t>0873400003922000343-0001</t>
  </si>
  <si>
    <t>Циклоспорин, капсулы и/или капсулы мягкие, 50мг</t>
  </si>
  <si>
    <t xml:space="preserve">Оргаспорин® </t>
  </si>
  <si>
    <t>капсулы, 50 мг (пакет в банке) 50 х 1 (пачка картонная)</t>
  </si>
  <si>
    <t>0873400003922000344 </t>
  </si>
  <si>
    <t>Циклоспорин, 
раствор для приема внутрь 100 мг/мл, 50 мл</t>
  </si>
  <si>
    <t>0873400003922000345 </t>
  </si>
  <si>
    <t>1970515020222000373</t>
  </si>
  <si>
    <t>https://zakupki.gov.ru/epz/order/notice/ea20/view/common-info.html?regNumber=0873400003922000345</t>
  </si>
  <si>
    <t>0873400003922000345-0001</t>
  </si>
  <si>
    <t>Иматиниб, капсулы и/или таблетки, покрытые плёночной оболочкой, 100 мг</t>
  </si>
  <si>
    <t>Иматиниб</t>
  </si>
  <si>
    <t xml:space="preserve">таблетки, покрытые пленочной оболочкой, 100 мг (контурная ячейковая упаковка) 10 х 3 (пачка картонная) </t>
  </si>
  <si>
    <t>0873400003922000346</t>
  </si>
  <si>
    <t>1970515020222000372</t>
  </si>
  <si>
    <t>https://zakupki.gov.ru/epz/order/notice/ea20/view/common-info.html?regNumber=0873400003922000346</t>
  </si>
  <si>
    <t>0873400003922000346-0001</t>
  </si>
  <si>
    <t>Циклоспорин, капсулы и/или капсулы мягкие, 100мг</t>
  </si>
  <si>
    <t>капсулы, 100 мг (пакет в банке) 50 х 1 (пачка картонная)</t>
  </si>
  <si>
    <t>0873400003922000348</t>
  </si>
  <si>
    <t>1970515020222000390</t>
  </si>
  <si>
    <t>https://zakupki.gov.ru/epz/order/notice/ea20/view/common-info.html?regNumber=0873400003922000348</t>
  </si>
  <si>
    <t>0873400003922000348-0001</t>
  </si>
  <si>
    <t>Идурсульфаза, концентрат для приготовления раствора для инфузий, 2 мг/мл</t>
  </si>
  <si>
    <t>Элапраза®</t>
  </si>
  <si>
    <t>концентрат для приготовления раствора для инфузий, 
2 мг/мл (флакон) 3 мл х 1 (пачка картонная)</t>
  </si>
  <si>
    <t>Германия, США</t>
  </si>
  <si>
    <t>0873400003922000349</t>
  </si>
  <si>
    <t>1970515020222000379</t>
  </si>
  <si>
    <t>https://zakupki.gov.ru/epz/order/notice/ea20/view/common-info.html?regNumber=0873400003922000349</t>
  </si>
  <si>
    <t>0873400003922000349-0001</t>
  </si>
  <si>
    <t>Микофенолата мофетил, капсулы и/или таблетки, покрытые пленочной оболочкой, 500 мг</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</si>
  <si>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</si>
  <si>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</si>
  <si>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0873400003922000350 </t>
  </si>
  <si>
    <t>1970515020222000380</t>
  </si>
  <si>
    <t>https://zakupki.gov.ru/epz/order/notice/ea20/view/common-info.html?regNumber=0873400003922000350</t>
  </si>
  <si>
    <t>0873400003922000350-0001</t>
  </si>
  <si>
    <t>ООО "Фармконтракт"</t>
  </si>
  <si>
    <t>Такролимус, капсулы, 5мг</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</si>
  <si>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</si>
  <si>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</si>
  <si>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50;
2. 50;
3. 30.</t>
  </si>
  <si>
    <t>1. 4 886,00
2. 4 886,00
3. 2 931,60</t>
  </si>
  <si>
    <t>0873400003922000351</t>
  </si>
  <si>
    <t>1970515020222000397</t>
  </si>
  <si>
    <t>https://zakupki.gov.ru/epz/order/notice/ea20/view/common-info.html?regNumber=0873400003922000351</t>
  </si>
  <si>
    <t>0873400003922000351-0001</t>
  </si>
  <si>
    <t>Микофенолата мофетил, капсулы и/или таблетки, покрытые пленочной оболочкой, 250 мг</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</si>
  <si>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</si>
  <si>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0873400003922000352 </t>
  </si>
  <si>
    <t>1970515020222000383</t>
  </si>
  <si>
    <t>https://zakupki.gov.ru/epz/order/notice/ea20/view/common-info.html?regNumber=0873400003922000352</t>
  </si>
  <si>
    <t>0873400003922000352-0001</t>
  </si>
  <si>
    <t>Такролимус, капсулы, 1 мг</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</si>
  <si>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</si>
  <si>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</si>
  <si>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50;
2. 50;
3. 50;
4. 30.</t>
  </si>
  <si>
    <t>1 114,50;
1 114,50;
1 114,50;
668,70.</t>
  </si>
  <si>
    <t>0873400003922000353</t>
  </si>
  <si>
    <t>1970515020222000394</t>
  </si>
  <si>
    <t>https://zakupki.gov.ru/epz/order/notice/ea20/view/common-info.html?regNumber=0873400003922000353</t>
  </si>
  <si>
    <t>0873400003922000353-0001</t>
  </si>
  <si>
    <t>Бортезомиб, лиофилизат для приготовления раствора для внутривенного и подкожного введения, 2,5 мг и/или 3,0 мг и/или 3,5 мг</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</si>
  <si>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</si>
  <si>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</si>
  <si>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0873400003922000354</t>
  </si>
  <si>
    <t>Фактор свертывания крови VIII + Фактор Виллебранда, лиофилизат для приготовления раствора для внутривенного введения, 1000МЕ + 2400МЕ</t>
  </si>
  <si>
    <t>0873400003922000355</t>
  </si>
  <si>
    <t>1970515020222000395</t>
  </si>
  <si>
    <t>https://zakupki.gov.ru/epz/order/notice/ea20/view/common-info.html?regNumber=0873400003922000355</t>
  </si>
  <si>
    <t>0873400003922000355-0001</t>
  </si>
  <si>
    <t>Фактор свертывания крови VIII + Фактор Виллебранда, лиофилизат для приготовления раствора для внутривенного введения, 250 МЕ + 600 МЕ</t>
  </si>
  <si>
    <t>Гемате® П</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</si>
  <si>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</si>
  <si>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0873400003922000356 </t>
  </si>
  <si>
    <t>1970515020222000387</t>
  </si>
  <si>
    <t>https://zakupki.gov.ru/epz/order/notice/ea20/view/common-info.html?regNumber=0873400003922000356</t>
  </si>
  <si>
    <t>0873400003922000356-0001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</si>
  <si>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</si>
  <si>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</si>
  <si>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</si>
  <si>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100;
2. 100;
3. 120.</t>
  </si>
  <si>
    <t>3 039,00;
3 039,00;
3 646,80.</t>
  </si>
  <si>
    <t>0873400003922000357 </t>
  </si>
  <si>
    <t>1970515020222000398</t>
  </si>
  <si>
    <t>https://zakupki.gov.ru/epz/order/notice/ea20/view/common-info.html?regNumber=0873400003922000357</t>
  </si>
  <si>
    <t>0873400003922000357-0001</t>
  </si>
  <si>
    <t>Дорназа альфа, раствор для ингаляций, 2,5 мг/2,5 мл</t>
  </si>
  <si>
    <t>Тигераза®</t>
  </si>
  <si>
    <t>раствор для ингаляций 2,5 мг/2,5 мл (ампула) 6 х 1 (пачка картонная)</t>
  </si>
  <si>
    <t>0873400003922000358</t>
  </si>
  <si>
    <t>1970515020222000399</t>
  </si>
  <si>
    <t>https://zakupki.gov.ru/epz/order/notice/ea20/view/common-info.html?regNumber=0873400003922000358</t>
  </si>
  <si>
    <t>0873400003922000358-0001</t>
  </si>
  <si>
    <t>АО "Санофи Россия"</t>
  </si>
  <si>
    <t>Ларонидаза, концентрат для приготовления раствора для инфузий,100 ЕД/мл</t>
  </si>
  <si>
    <t>Альдуразим®</t>
  </si>
  <si>
    <t>концентрат для приготовления раствора для инфузий, 100 ЕД/мл (флакон) 5 мл х 1 (пачка картонная)</t>
  </si>
  <si>
    <t>0873400003922000359 </t>
  </si>
  <si>
    <t>1970515020222000401</t>
  </si>
  <si>
    <t>https://zakupki.gov.ru/epz/order/notice/ea20/view/common-info.html?regNumber=0873400003922000359</t>
  </si>
  <si>
    <t>0873400003922000359-0001</t>
  </si>
  <si>
    <t>АО "Фарстандарт"</t>
  </si>
  <si>
    <t>Экулизумаб, концентрат для приготовления раствора для инфузий, 10 мг/мл</t>
  </si>
  <si>
    <t>Элизария®</t>
  </si>
  <si>
    <t>концентрат для приготовления раствора для инфузий,
10.0 мг/мл (флакон) 30 мл х 1 (пачка картонная)</t>
  </si>
  <si>
    <t>0873400003922000360</t>
  </si>
  <si>
    <t>1970515020222000388</t>
  </si>
  <si>
    <t>https://zakupki.gov.ru/epz/order/notice/ea20/view/common-info.html?regNumber=0873400003922000360</t>
  </si>
  <si>
    <t>0873400003922000360-0001</t>
  </si>
  <si>
    <t>Соматропин, лиофилизат для приготовления раствора для подкожного введения 5,3 – 6,67 мг (16 - 20 МЕ) и/или раствор для подкожного введения 5 мг/мл - 6,7 мг/мл</t>
  </si>
  <si>
    <t>Растан®</t>
  </si>
  <si>
    <t>раствор для подкожного введения, 5 мг/мл (15 МЕ/мл) (картридж + шприц-ручка БиоматикПен®2) 3 мл х 1 (пачка картонная)</t>
  </si>
  <si>
    <t>0873400003922000361</t>
  </si>
  <si>
    <t>1970515020222000389</t>
  </si>
  <si>
    <t>0873400003922000361-0001</t>
  </si>
  <si>
    <t>Нонаког альфа, лиофилизат для приготовления растворадля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</si>
  <si>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</si>
  <si>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0873400003922000362</t>
  </si>
  <si>
    <t>1970515020222000385</t>
  </si>
  <si>
    <t>https://zakupki.gov.ru/epz/order/notice/ea20/view/common-info.html?regNumber=0873400003922000362</t>
  </si>
  <si>
    <t>0873400003922000362-0001</t>
  </si>
  <si>
    <t>Фактор свертывания крови VIII + Фактор Виллебранда, лиофилизатдля приготовления раствора для внутривенного введения, 450 МЕ + 400 МЕ</t>
  </si>
  <si>
    <t>Вилате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</si>
  <si>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</si>
  <si>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0873400003922000363</t>
  </si>
  <si>
    <t>1970515020222000386</t>
  </si>
  <si>
    <t>https://zakupki.gov.ru/epz/order/notice/ea20/view/common-info.html?regNumber=0873400003922000363</t>
  </si>
  <si>
    <t>0873400003922000363-0001</t>
  </si>
  <si>
    <t>Фактор свертывания крови VIII + Фактор Виллебранда, лиофилизатдля приготовления раствора для внутривенного введения, 500 МЕ + 1200 МЕ</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</si>
  <si>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</si>
  <si>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0873400003922000364</t>
  </si>
  <si>
    <t>1970515020222000400</t>
  </si>
  <si>
    <t>https://zakupki.gov.ru/epz/order/notice/ea20/view/common-info.html?regNumber=0873400003922000364</t>
  </si>
  <si>
    <t>0873400003922000364-0001</t>
  </si>
  <si>
    <t>Фактор свертывания крови VIII + Фактор Виллебранда, лиофилизат для приготовления раствора для внутривенного введения, 900 МЕ + 800 МЕ</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</si>
  <si>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</si>
  <si>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0873400003922000365</t>
  </si>
  <si>
    <t>Фактор свертывания крови VIII + Фактор Виллебранда, лиофилизатдля приготовления раствора для инфузий, 1000 МЕ + 1200 МЕ</t>
  </si>
  <si>
    <t>0873400003922000366</t>
  </si>
  <si>
    <t>1970515020222000396</t>
  </si>
  <si>
    <t>https://zakupki.gov.ru/epz/order/notice/ea20/view/common-info.html?regNumber=0873400003922000366</t>
  </si>
  <si>
    <t>0873400003922000366-0001</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</si>
  <si>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</si>
  <si>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</si>
  <si>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</si>
  <si>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0873400003922000367</t>
  </si>
  <si>
    <t>1970515020222000402</t>
  </si>
  <si>
    <t>https://zakupki.gov.ru/epz/order/notice/ea20/view/common-info.html?regNumber=0873400003922000367</t>
  </si>
  <si>
    <t>0873400003922000367-0001</t>
  </si>
  <si>
    <t>АО "БИОКАД"</t>
  </si>
  <si>
    <t>[раствор для подкожного введения, 20 мг/мл (шприц) 1 мл х 28 + (салфетка спиртовая) х 28] х 1 (пачка картонная)</t>
  </si>
  <si>
    <t>0873400003922000368 </t>
  </si>
  <si>
    <t>1970515020222000391</t>
  </si>
  <si>
    <t>https://zakupki.gov.ru/epz/order/notice/ea20/view/common-info.html?regNumber=0873400003922000368</t>
  </si>
  <si>
    <t>0873400003922000368 -0001</t>
  </si>
  <si>
    <t>Тоцилизумаб, концентрат для приготовления раствора для инфузий, 20 мг/мл, 10 мл и/или 20 мг/мл, 20 мл</t>
  </si>
  <si>
    <t>Актемра®</t>
  </si>
  <si>
    <t>концентрат для приготовления раствора для инфузий, 20 мг/мл (флакон) 10 мл (200 мг/10 мл) х 1 (пачка картонная)</t>
  </si>
  <si>
    <t>0873400003922000370 </t>
  </si>
  <si>
    <t>1970515020222000393</t>
  </si>
  <si>
    <t>https://zakupki.gov.ru/epz/order/notice/ea20/view/common-info.html?regNumber=0873400003922000370</t>
  </si>
  <si>
    <t>0873400003922000370-0001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</si>
  <si>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</si>
  <si>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</si>
  <si>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</si>
  <si>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0873400003922000371</t>
  </si>
  <si>
    <t>1970515020222000409</t>
  </si>
  <si>
    <t>https://zakupki.gov.ru/epz/order/notice/ea20/view/common-info.html?regNumber=0873400003922000371</t>
  </si>
  <si>
    <t>0873400003922000371-0001</t>
  </si>
  <si>
    <t>ООО "ИРВИН 2"</t>
  </si>
  <si>
    <t>Интерферон бета-1а, лиофилизат для приготовления раствора для внутримышечного введения, 30 мкг</t>
  </si>
  <si>
    <t>СинноВекс</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</si>
  <si>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</si>
  <si>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мкг</t>
  </si>
  <si>
    <t>0873400003922000372 </t>
  </si>
  <si>
    <t>1970515020222000444</t>
  </si>
  <si>
    <t>https://zakupki.gov.ru/epz/order/notice/ea20/view/common-info.html?regNumber=0873400003922000372</t>
  </si>
  <si>
    <t>0873400003922000372-0001</t>
  </si>
  <si>
    <t>ООО "Джи Пи Ди"</t>
  </si>
  <si>
    <t>Интерферон бета-1b, лиофилизат для приготовления раствора для подкожного введения и/или раствор для подкожного введения 8 – 9,6 млн МЕ</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</si>
  <si>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</si>
  <si>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</si>
  <si>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Россия
Россия</t>
  </si>
  <si>
    <t>1. 15;
2. 5.</t>
  </si>
  <si>
    <t>18 194,55;
6 064,85.</t>
  </si>
  <si>
    <t>1.51567
2.66294.60</t>
  </si>
  <si>
    <t>1.51567
2.66295</t>
  </si>
  <si>
    <t>0873400003922000373</t>
  </si>
  <si>
    <t>1970515020222000410</t>
  </si>
  <si>
    <t>https://zakupki.gov.ru/epz/order/notice/ea20/view/common-info.html?regNumber=0873400003922000373</t>
  </si>
  <si>
    <t>0873400003922000373-0001</t>
  </si>
  <si>
    <t>Пэгинтерферон бета-1а, раствор для подкожного введения, 125 мкг</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</si>
  <si>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</si>
  <si>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</si>
  <si>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0873400003922000380 </t>
  </si>
  <si>
    <t>1970515020222000408</t>
  </si>
  <si>
    <t>https://zakupki.gov.ru/epz/order/notice/ea20/view/common-info.html?regNumber=0873400003922000380</t>
  </si>
  <si>
    <t>0873400003922000380-0001</t>
  </si>
  <si>
    <t>ООО "Мединторг СПб"</t>
  </si>
  <si>
    <t>Маравирок, таблетки покрытые пленочной оболочкой, 150 мг</t>
  </si>
  <si>
    <t>Целзентри®</t>
  </si>
  <si>
    <t>таблетки, покрытые пленочной оболочкой, 150 мг (блистер) 10 х 6 пачка картонная</t>
  </si>
  <si>
    <t>0873400003922000381</t>
  </si>
  <si>
    <t>1970515020222000411</t>
  </si>
  <si>
    <t>https://zakupki.gov.ru/epz/order/notice/ea20/view/common-info.html?regNumber=0873400003922000381</t>
  </si>
  <si>
    <t>0873400003922000381-0001</t>
  </si>
  <si>
    <t>Саквинавир, таблетки, покрытые пленочной оболочкой, 500 мг</t>
  </si>
  <si>
    <t>Интерфаст</t>
  </si>
  <si>
    <t>таблетки, покрытые пленочной оболочкой 500 мг, (банка) 120 х 1 (пачка картонная)</t>
  </si>
  <si>
    <t>0873400003922000382</t>
  </si>
  <si>
    <t>1970515020222000412</t>
  </si>
  <si>
    <t>https://zakupki.gov.ru/epz/order/notice/ea20/view/common-info.html?regNumber=0873400003922000382</t>
  </si>
  <si>
    <t>0873400003922000382-0001</t>
  </si>
  <si>
    <t>Ламивудин, таблетки, покрытые пленочной оболочкой, 150 мг</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</si>
  <si>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</si>
  <si>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</si>
  <si>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0873400003922000383 </t>
  </si>
  <si>
    <t>1970515020222000421</t>
  </si>
  <si>
    <t>https://zakupki.gov.ru/epz/order/notice/ea20/view/common-info.html?regNumber=0873400003922000383</t>
  </si>
  <si>
    <t>0873400003922000383-0001</t>
  </si>
  <si>
    <t>фмороктоког альфа, лиофилизат для приготовления раствора для внутривенного введения, 3000 МЕ</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</si>
  <si>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</si>
  <si>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0873400003922000384 </t>
  </si>
  <si>
    <t>1970515020222000435</t>
  </si>
  <si>
    <t>https://zakupki.gov.ru/epz/order/notice/ea20/view/common-info.html?regNumber=0873400003922000384</t>
  </si>
  <si>
    <t>0873400003922000384-0001</t>
  </si>
  <si>
    <t>Канакинумаб, раствор для подкожного введения, 150 мг/мл и/или лиофилизат для приготовления раствора для подкожного введения, 150 мг</t>
  </si>
  <si>
    <t>Иларис®</t>
  </si>
  <si>
    <t>раствор для подкожного введения,
150 мг/мл (флакон) 1 мл х 1 (пачка картонная)</t>
  </si>
  <si>
    <t>мг 
мл</t>
  </si>
  <si>
    <t>3698,75 
554812,50</t>
  </si>
  <si>
    <t>0873400003922000385</t>
  </si>
  <si>
    <t>1970515020222000425</t>
  </si>
  <si>
    <t>https://zakupki.gov.ru/epz/order/notice/ea20/view/common-info.html?regNumber=0873400003922000385</t>
  </si>
  <si>
    <t>0873400003922000385-0001</t>
  </si>
  <si>
    <t>ООО "ИРВИН"</t>
  </si>
  <si>
    <t>Эмицизумаб, раствор для подкожного введения, 150 мг/мл, 1 мл в рамках реализации постановления Правительства Российской Федерации от 26.11.2018 № 1416</t>
  </si>
  <si>
    <t>раствор для подкожного введения, 150 мг/мл (флакон) 150 мг/1 мл х 1 (пачка картонная)</t>
  </si>
  <si>
    <t>0873400003922000386</t>
  </si>
  <si>
    <t>1970515020222000420</t>
  </si>
  <si>
    <t>https://zakupki.gov.ru/epz/order/notice/ea20/view/common-info.html?regNumber=0873400003922000386</t>
  </si>
  <si>
    <t>0873400003922000386-0001</t>
  </si>
  <si>
    <t>Эмицизумаб, раствор для подкожного введения, 30 мг/мл </t>
  </si>
  <si>
    <t>раствор для подкожного введения, 30 мг/мл (флакон) 30 мг/1 мл х 1 (пачка картонная)</t>
  </si>
  <si>
    <t>0873400003922000387</t>
  </si>
  <si>
    <t>1970515020222000414</t>
  </si>
  <si>
    <t>https://zakupki.gov.ru/epz/order/notice/ea20/view/common-info.html?regNumber=0873400003922000387</t>
  </si>
  <si>
    <t>0873400003922000387-0001</t>
  </si>
  <si>
    <t>Абакавир, таблетки, покрытые пленочной оболочкой, 600 мг</t>
  </si>
  <si>
    <t>Олитид</t>
  </si>
  <si>
    <t>таблетки, покрытые пленочной оболочкой, 
600 мг №30</t>
  </si>
  <si>
    <t>0873400003922000388</t>
  </si>
  <si>
    <t>1970515020222000426</t>
  </si>
  <si>
    <t>https://zakupki.gov.ru/epz/order/notice/ea20/view/common-info.html?regNumber=0873400003922000388</t>
  </si>
  <si>
    <t>0873400003922000388-0001</t>
  </si>
  <si>
    <t xml:space="preserve">Пэгинтерферон бета-1а, раствор для подкожного введения, 63 мкг </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</si>
  <si>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</si>
  <si>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</si>
  <si>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0873400003922000389 </t>
  </si>
  <si>
    <t>1970515020222000418</t>
  </si>
  <si>
    <t>https://zakupki.gov.ru/epz/order/notice/ea20/view/common-info.html?regNumber=0873400003922000389</t>
  </si>
  <si>
    <t>0873400003922000389-0001</t>
  </si>
  <si>
    <t>ООО "Космофарм"</t>
  </si>
  <si>
    <t>Фосфазид, таблетки и/или таблетки, покрытые пленочной оболочкой, 400 мг</t>
  </si>
  <si>
    <t>Никавир®</t>
  </si>
  <si>
    <t>таблетки, 400 мг (контурная ячейковая упаковка (блистер)) 10 х 6 (пачка картонная)</t>
  </si>
  <si>
    <t>0873400003922000390</t>
  </si>
  <si>
    <t>1970515020222000422</t>
  </si>
  <si>
    <t>https://zakupki.gov.ru/epz/order/notice/ea20/view/common-info.html?regNumber=0873400003922000390</t>
  </si>
  <si>
    <t>0873400003922000390-0001</t>
  </si>
  <si>
    <t>Доравирин+Ламивудин+Тенофовир, таблетки, покрытые пленочной оболочкой, 100 мг+300 мг+245 мг</t>
  </si>
  <si>
    <t>Делстриго</t>
  </si>
  <si>
    <t>таблетки, покрытые пленочной оболочкой, 100 мг+300 мг+245 мг (флакон) 30 х 1 (пачка картонная)</t>
  </si>
  <si>
    <t>0873400003922000391</t>
  </si>
  <si>
    <t>1970515020222000423</t>
  </si>
  <si>
    <t>https://zakupki.gov.ru/epz/order/notice/ea20/view/common-info.html?regNumber=0873400003922000391</t>
  </si>
  <si>
    <t>0873400003922000391-0001</t>
  </si>
  <si>
    <t>Фосфазид, таблетки и/или таблетки, покрытые пленочной оболочкой, 200 мг</t>
  </si>
  <si>
    <t>таблетки, 200 мг (контурная ячейковая упаковка (блистер)) 10 х 2 (пачка картонная)</t>
  </si>
  <si>
    <t>0873400003922000392</t>
  </si>
  <si>
    <t>1970515020222000419</t>
  </si>
  <si>
    <t>https://zakupki.gov.ru/epz/order/notice/ea20/view/common-info.html?regNumber=0873400003922000392</t>
  </si>
  <si>
    <t>0873400003922000392-0001</t>
  </si>
  <si>
    <t>Маравирок, таблетки покрытые пленочной оболочкой, 300 мг</t>
  </si>
  <si>
    <t>таблетки, покрытые пленочной оболочкой, 300 мг (блистер) 10 х 6 пачка картонная</t>
  </si>
  <si>
    <t>0873400003922000393</t>
  </si>
  <si>
    <t>1970515020222000413</t>
  </si>
  <si>
    <t>https://zakupki.gov.ru/epz/order/notice/ea20/view/common-info.html?regNumber=0873400003922000393</t>
  </si>
  <si>
    <t>0873400003922000393-0001</t>
  </si>
  <si>
    <t>Абакавир, таблетки, покрытые пленочной оболочкой, 150 мг</t>
  </si>
  <si>
    <t>таблетки, покрытые пленочной оболочкой, 150 мг (банка) 60 х 1 (пачка картонная)</t>
  </si>
  <si>
    <t>0873400003922000394</t>
  </si>
  <si>
    <t>1970515020222000429</t>
  </si>
  <si>
    <t>https://zakupki.gov.ru/epz/order/notice/ea20/view/common-info.html?regNumber=0873400003922000394</t>
  </si>
  <si>
    <t>0873400003922000394-0001</t>
  </si>
  <si>
    <t>Эмицизумаб, раствор для подкожного введения, 150 мг/мл, 0,4 мл</t>
  </si>
  <si>
    <t>раствор для подкожного введения, 150 мг/мл (флакон) 60 мг/0.4 мл х 1 (пачка картонная)</t>
  </si>
  <si>
    <t>0873400003922000395</t>
  </si>
  <si>
    <t>1970515020222000407</t>
  </si>
  <si>
    <t>https://zakupki.gov.ru/epz/order/notice/ea20/view/common-info.html?regNumber=0873400003922000395</t>
  </si>
  <si>
    <t>0873400003922000395-0001</t>
  </si>
  <si>
    <t>Тоцилизумаб, концентрат для приготовления раствора для инфузий, 20 мг/мл, 4 мл </t>
  </si>
  <si>
    <t>концентрат для приготовления раствора для инфузий, 20 мг/мл (флакон) 4 мл (80 мг/4 мл) х 1 (пачка картонная)</t>
  </si>
  <si>
    <t>0873400003922000396</t>
  </si>
  <si>
    <t>1970515020222000415</t>
  </si>
  <si>
    <t>https://zakupki.gov.ru/epz/order/notice/ea20/view/common-info.html?regNumber=0873400003922000396</t>
  </si>
  <si>
    <t>0873400003922000396-0001</t>
  </si>
  <si>
    <t>Абакавир, таблетки, покрытые пленочной оболочкой, 300 мг</t>
  </si>
  <si>
    <t>таблетки, покрытые пленочной оболочкой, 300 мг (банка) 60 х 1 (пачка картонная)</t>
  </si>
  <si>
    <t>0873400003922000398</t>
  </si>
  <si>
    <t>1970515020222000428</t>
  </si>
  <si>
    <t>https://zakupki.gov.ru/epz/order/notice/ea20/view/common-info.html?regNumber=0873400003922000398</t>
  </si>
  <si>
    <t>0873400003922000398-0001</t>
  </si>
  <si>
    <t>Биктегравир+Тенофовир алафенамид+Эмтрицитабин, таблетки, покрытые пленочной оболочкой, 50 мг+25 мг+200 мг</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</si>
  <si>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</si>
  <si>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</si>
  <si>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Германия
Ирландия</t>
  </si>
  <si>
    <t>0873400003922000399</t>
  </si>
  <si>
    <t>1970515020222000424</t>
  </si>
  <si>
    <t>https://zakupki.gov.ru/epz/order/notice/ea20/view/common-info.html?regNumber=0873400003922000399</t>
  </si>
  <si>
    <t>0873400003922000399-0001</t>
  </si>
  <si>
    <t>Ралтегравир, таблетки жевательные, 25мг</t>
  </si>
  <si>
    <t>таблетки жевательные, 25 мг (флакон) 60 х 1 (пачка картонная)</t>
  </si>
  <si>
    <t>США</t>
  </si>
  <si>
    <t>0873400003922000400</t>
  </si>
  <si>
    <t>1970515020222000416</t>
  </si>
  <si>
    <t>https://zakupki.gov.ru/epz/order/notice/ea20/view/common-info.html?regNumber=0873400003922000400</t>
  </si>
  <si>
    <t>0873400003922000400-0001</t>
  </si>
  <si>
    <t>Дарунавир, таблетки, покрытые пленочной оболочкой, 400 мг</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</si>
  <si>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</si>
  <si>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</si>
  <si>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0873400003922000401</t>
  </si>
  <si>
    <t>Тоцилизумаб, раствор для подкожного введения, 162 мг/0,9 мл</t>
  </si>
  <si>
    <t>0873400003922000402</t>
  </si>
  <si>
    <t>1970515020222000454</t>
  </si>
  <si>
    <t>https://zakupki.gov.ru/epz/order/notice/ea20/view/common-info.html?regNumber=0873400003922000402</t>
  </si>
  <si>
    <t>0873400003922000402-0001</t>
  </si>
  <si>
    <t>Абакавир, раствор для приема внутрь, 20мг/мл</t>
  </si>
  <si>
    <t>Абакавир</t>
  </si>
  <si>
    <t>[раствор для приема внутрь, 20 мг/мл (флакон) 240 мл х 1 + (шприц-дозатор) х 1] х 1 (пачка картонная)</t>
  </si>
  <si>
    <t>0873400003922000403 </t>
  </si>
  <si>
    <t>1970515020222000434</t>
  </si>
  <si>
    <t>https://zakupki.gov.ru/epz/order/notice/ea20/view/common-info.html?regNumber=0873400003922000403</t>
  </si>
  <si>
    <t>0873400003922000403-0001</t>
  </si>
  <si>
    <t>Абакавир+Ламивудин, таблетки, покрытые пленочной оболочкой, 600 мг + 300 мг</t>
  </si>
  <si>
    <t>Алагет</t>
  </si>
  <si>
    <t>таблетки, покрытые пленочной оболочкой, 600 мг+300 мг №30 (пачка картонная)</t>
  </si>
  <si>
    <t>0873400003922000404</t>
  </si>
  <si>
    <t>Этравирин, таблетки, 100мг</t>
  </si>
  <si>
    <t>0873400003922000405</t>
  </si>
  <si>
    <t>1970515020222000459</t>
  </si>
  <si>
    <t>https://zakupki.gov.ru/epz/order/notice/ea20/view/common-info.html?regNumber=0873400003922000405</t>
  </si>
  <si>
    <t>0873400003922000405-0001</t>
  </si>
  <si>
    <t>Дарунавир, таблетки,покрытые пленочной оболочкой, 600 мг</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</si>
  <si>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</si>
  <si>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</si>
  <si>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0873400003922000406</t>
  </si>
  <si>
    <t>1970515020222000446</t>
  </si>
  <si>
    <t>https://zakupki.gov.ru/epz/order/notice/ea20/view/common-info.html?regNumber=0873400003922000406</t>
  </si>
  <si>
    <t>0873400003922000406-0001</t>
  </si>
  <si>
    <t>Фосампренавир, таблетки, покрытые пленочной оболочкой, 700 мг</t>
  </si>
  <si>
    <t>Фосампренавир ПСК</t>
  </si>
  <si>
    <t>таблетки, покрытые пленочной оболочкой, 700 мг (банка) 60 х 1 (пачка картонная)</t>
  </si>
  <si>
    <t>0873400003922000407</t>
  </si>
  <si>
    <t>1970515020222000455</t>
  </si>
  <si>
    <t>https://zakupki.gov.ru/epz/order/notice/ea20/view/common-info.html?regNumber=0873400003922000407</t>
  </si>
  <si>
    <t>0873400003922000407-0001</t>
  </si>
  <si>
    <t>Ритонавир, капсулы и/или таблетки, покрытые пленочной оболочкой, 100 мг</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</si>
  <si>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</si>
  <si>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</si>
  <si>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30;
2. 30;
3. 30;
4. 30;
5. 60.</t>
  </si>
  <si>
    <t>834,90;
834,90; 
834,90;
834,90;
1 669,80.</t>
  </si>
  <si>
    <t>0873400003922000408 </t>
  </si>
  <si>
    <t>1970515020222000456</t>
  </si>
  <si>
    <t>https://zakupki.gov.ru/epz/order/notice/ea20/view/common-info.html?regNumber=0873400003922000408</t>
  </si>
  <si>
    <t>0873400003922000408-0001</t>
  </si>
  <si>
    <t>Доравирин, таблетки, покрытые пленочной оболочкой, 100мг</t>
  </si>
  <si>
    <t>Пивелтра</t>
  </si>
  <si>
    <t>таблетки, покрытые пленочной оболочкой, 100 мг (флакон) 30 х 1 (пачка картонная)</t>
  </si>
  <si>
    <t>0873400003922000409</t>
  </si>
  <si>
    <t>1970515020222000445</t>
  </si>
  <si>
    <t>https://zakupki.gov.ru/epz/order/notice/ea20/view/common-info.html?regNumber=0873400003922000409</t>
  </si>
  <si>
    <t>0873400003922000409-0001</t>
  </si>
  <si>
    <t>Атазанавир, капсулы, 200 мг</t>
  </si>
  <si>
    <t>Симанод</t>
  </si>
  <si>
    <t>капсулы, 200 мг №60 (пачка картонная)</t>
  </si>
  <si>
    <t>0873400003922000410</t>
  </si>
  <si>
    <t>1970515020222000462 </t>
  </si>
  <si>
    <t>https://zakupki.gov.ru/epz/order/notice/ea20/view/common-info.html?regNumber=0873400003922000410</t>
  </si>
  <si>
    <t>0873400003922000410-0001</t>
  </si>
  <si>
    <t>Атазанавир, капсулы,300 мг</t>
  </si>
  <si>
    <t>капсулы, 300 мг №30 (пачка картонная)</t>
  </si>
  <si>
    <t>0873400003922000411</t>
  </si>
  <si>
    <t>Зидовудин, раствор для инфузий, 10мг/мл</t>
  </si>
  <si>
    <t>0873400003922000412</t>
  </si>
  <si>
    <t>1970515020222000461</t>
  </si>
  <si>
    <t>https://zakupki.gov.ru/epz/order/notice/ea20/view/common-info.html?regNumber=0873400003922000412</t>
  </si>
  <si>
    <t>0873400003922000412-0001</t>
  </si>
  <si>
    <t>Ралтегравир, таблетки жевательные, 100 мг</t>
  </si>
  <si>
    <t>таблетки жевательные, 100 мг (флакон) 60 х 1 (пачка картонная)</t>
  </si>
  <si>
    <t>0873400003922000413 </t>
  </si>
  <si>
    <t>1970515020222000439</t>
  </si>
  <si>
    <t>https://zakupki.gov.ru/epz/order/notice/ea20/view/common-info.html?regNumber=0873400003922000413</t>
  </si>
  <si>
    <t>0873400003922000413-0001</t>
  </si>
  <si>
    <t>Зидовудин, раствор для приема внутрь, 10мг/мл</t>
  </si>
  <si>
    <t xml:space="preserve">Зидовудин </t>
  </si>
  <si>
    <t>[раствор для приема внутрь, 10 мг/мл (флакон) 200 мл х 1 + шприц-дозатор х 1] х 1 (пачка картонная)</t>
  </si>
  <si>
    <t>0873400003922000414</t>
  </si>
  <si>
    <t>1970515020222000451</t>
  </si>
  <si>
    <t>https://zakupki.gov.ru/epz/order/notice/ea20/view/common-info.html?regNumber=0873400003922000414</t>
  </si>
  <si>
    <t>0873400003922000414-0001</t>
  </si>
  <si>
    <t>Этравирин, таблетки, 25 мг</t>
  </si>
  <si>
    <t>Интеленс®</t>
  </si>
  <si>
    <t>таблетки 25 мг (флакон) 120 х 1 (пачка картонная)</t>
  </si>
  <si>
    <t>0873400003922000415</t>
  </si>
  <si>
    <t>1970515020222000460</t>
  </si>
  <si>
    <t>https://zakupki.gov.ru/epz/order/notice/ea20/view/common-info.html?regNumber=0873400003922000415</t>
  </si>
  <si>
    <t>0873400003922000415-0001</t>
  </si>
  <si>
    <t xml:space="preserve">Эфавиренз, таблетки, покрытые пленочной оболочкойи/или капсулы, 400 мг </t>
  </si>
  <si>
    <t>Регаст</t>
  </si>
  <si>
    <t>таблетки, покрытые пленочной оболочкой, 
400 мг (банка) 30 х 1 (пачка картонная)</t>
  </si>
  <si>
    <t>0873400003922000416</t>
  </si>
  <si>
    <t>1970515020222000458</t>
  </si>
  <si>
    <t>https://zakupki.gov.ru/epz/order/notice/ea20/view/common-info.html?regNumber=0873400003922000416</t>
  </si>
  <si>
    <t>0873400003922000416-0001</t>
  </si>
  <si>
    <t xml:space="preserve">Невирапин, таблетки и/или таблетки, покрытые пленочной оболочкой, 200 мг </t>
  </si>
  <si>
    <t xml:space="preserve">Невирпин® </t>
  </si>
  <si>
    <t>таблетки, покрытые пленочной оболочкой, 200 мг (контурная ячейковая упаковка) 10 х 6 (пачка картонная)</t>
  </si>
  <si>
    <t>0873400003922000417</t>
  </si>
  <si>
    <t>1970515020222000430</t>
  </si>
  <si>
    <t>https://zakupki.gov.ru/epz/order/notice/ea20/view/common-info.html?regNumber=0873400003922000417</t>
  </si>
  <si>
    <t>0873400003922000417-0001</t>
  </si>
  <si>
    <t>Зидовудин+Ламивудин, таблетки, покрытые пленочной оболочкой, 300 мг +150 мг</t>
  </si>
  <si>
    <t xml:space="preserve">Дизаверокс® </t>
  </si>
  <si>
    <t>таблетки, покрытые пленочной оболочкой, 
300 мг+150 мг (контурная ячейковая упаковка) 10 х 6 (пачка картонная)</t>
  </si>
  <si>
    <t>0873400003922000418</t>
  </si>
  <si>
    <t>1970515020222000452</t>
  </si>
  <si>
    <t>https://zakupki.gov.ru/epz/order/notice/ea20/view/common-info.html?regNumber=0873400003922000418</t>
  </si>
  <si>
    <t>0873400003922000418-0001</t>
  </si>
  <si>
    <t>Ламивудин, таблетки, покрытые пленочной оболочкой, 300 мг</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</si>
  <si>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</si>
  <si>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</si>
  <si>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60;
2. 30;
3. 60.</t>
  </si>
  <si>
    <t>1. 209,40;
2. 104,70;
3. 209,70.</t>
  </si>
  <si>
    <t>0873400003922000419</t>
  </si>
  <si>
    <t>1970515020222000443</t>
  </si>
  <si>
    <t>https://zakupki.gov.ru/epz/order/notice/ea20/view/common-info.html?regNumber=0873400003922000419</t>
  </si>
  <si>
    <t>0873400003922000419-0001</t>
  </si>
  <si>
    <t>Дарунавир, таблетки, покрытые пленочной оболочкой, 800 мг</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</si>
  <si>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</si>
  <si>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</si>
  <si>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30;
2.	30;
3.	60;
4.	60.</t>
  </si>
  <si>
    <t>1. 5378,10; 
2. 5378,10; 
3. 10756,20; 
4. 10756,20.</t>
  </si>
  <si>
    <t>0873400003922000420 </t>
  </si>
  <si>
    <t>1970515020222000453 </t>
  </si>
  <si>
    <t>https://zakupki.gov.ru/epz/order/notice/ea20/view/common-info.html?regNumber=0873400003922000420</t>
  </si>
  <si>
    <t>0873400003922000420-0001</t>
  </si>
  <si>
    <t>Элсульфавирин, капсулы, 20 мг</t>
  </si>
  <si>
    <t>1. ЭЛПИДА®;
2. ЭЛПИДА®.</t>
  </si>
  <si>
    <t>1. капсулы, 20 мг (флакон) 30 х 1 (пачка картонная);
2. капсулы, 20 мг (флакон) 30 х 1 (пачка картонная).</t>
  </si>
  <si>
    <t>0873400003922000421 </t>
  </si>
  <si>
    <t>1970515020222000449</t>
  </si>
  <si>
    <t>https://zakupki.gov.ru/epz/order/notice/ea20/view/common-info.html?regNumber=0873400003922000421</t>
  </si>
  <si>
    <t>0873400003922000421-0001</t>
  </si>
  <si>
    <t>Кобицистат + Тенофовира алафенамид + Элвитегравир + Эмтрицитабин, таблетки, покрытые пленочной оболочкой, 150 мг + 10 мг + 150 мг + 200 мг </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</si>
  <si>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</si>
  <si>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</si>
  <si>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Ирландия, Канада</t>
  </si>
  <si>
    <t>0873400003922000422</t>
  </si>
  <si>
    <t>1970515020222000436</t>
  </si>
  <si>
    <t>https://zakupki.gov.ru/epz/order/notice/ea20/view/common-info.html?regNumber=0873400003922000422</t>
  </si>
  <si>
    <t>0873400003922000422-0001</t>
  </si>
  <si>
    <t>Эфавиренз, таблетки, покрытые пленочной оболочкой и/или капсулы, 600 мг</t>
  </si>
  <si>
    <t>1. Регаст;
2. Эфавиренз Канон.</t>
  </si>
  <si>
    <t>1. таблетки, покрытые пленочной оболочкой, 600 мг, №30;
2. таблетки, покрытые пленочной оболочкой, 600 мг, №30</t>
  </si>
  <si>
    <t>0873400003922000423</t>
  </si>
  <si>
    <t>Лопинавир+Ритонавир, таблетки, покрытые пленочной оболочкой, 100 мг + 25 мг</t>
  </si>
  <si>
    <t>0873400003922000424</t>
  </si>
  <si>
    <t>1970515020222000437</t>
  </si>
  <si>
    <t>https://zakupki.gov.ru/epz/order/notice/ea20/view/common-info.html?regNumber=0873400003922000424</t>
  </si>
  <si>
    <t>0873400003922000424-0001</t>
  </si>
  <si>
    <t>Зидовудин, таблетки, покрытые пленочной оболочкой, 300 мг</t>
  </si>
  <si>
    <t>таблетки, покрытые пленочной оболочкой, 300 мг (контурная ячейковая упаковка) 10 х 6 (пачка картонная)</t>
  </si>
  <si>
    <t>0873400003922000425</t>
  </si>
  <si>
    <t>1970515020222000431</t>
  </si>
  <si>
    <t>https://zakupki.gov.ru/epz/order/notice/ea20/view/common-info.html?regNumber=0873400003922000425</t>
  </si>
  <si>
    <t>0873400003922000425-0001</t>
  </si>
  <si>
    <t>Тенофовир, таблетки, покрытые пленочной оболочкой, 300 мг</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</si>
  <si>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</si>
  <si>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</si>
  <si>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0873400003922000426</t>
  </si>
  <si>
    <t>1970515020222000440</t>
  </si>
  <si>
    <t>https://zakupki.gov.ru/epz/order/notice/ea20/view/common-info.html?regNumber=0873400003922000426</t>
  </si>
  <si>
    <t>0873400003922000426-0001</t>
  </si>
  <si>
    <t>Ламивудин, раствор для приема внутрь, 10 мг/мл</t>
  </si>
  <si>
    <t>Ламивудин</t>
  </si>
  <si>
    <t>[раствор для приема внутрь, 10 мг/мл (флакон) 240 мл х 1 + шприц-дозатор х 1] х 1 (пачка картонная)</t>
  </si>
  <si>
    <t>0873400003922000427</t>
  </si>
  <si>
    <t>1970515020222000442</t>
  </si>
  <si>
    <t>https://zakupki.gov.ru/epz/order/notice/ea20/view/common-info.html?regNumber=0873400003922000427</t>
  </si>
  <si>
    <t>0873400003922000427-0001</t>
  </si>
  <si>
    <t>Фактор свертывания крови VIII + Фактор Виллебранда, лиофилизат для приготовления раствора для инфузий, 1000 МЕ + 1200 МЕ</t>
  </si>
  <si>
    <t>Фанди®</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</si>
  <si>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</si>
  <si>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Испания</t>
  </si>
  <si>
    <t>0873400003922000428 </t>
  </si>
  <si>
    <t>1970515020222000438</t>
  </si>
  <si>
    <t>https://zakupki.gov.ru/epz/order/notice/ea20/view/common-info.html?regNumber=0873400003922000428</t>
  </si>
  <si>
    <t>0873400003922000428-0001</t>
  </si>
  <si>
    <t>Лопинавир+Ритонавир, раствор для приема внутрь, 80 мг + 20 мг/мл</t>
  </si>
  <si>
    <t>Лопинавир + Ритонавир</t>
  </si>
  <si>
    <t>[раствор для приема внутрь, 80 мг/мл + 20 мг/мл (флакон) 60 мл х 5 + (шприц-дозатор) х 5] х 1 (пачка картонная)</t>
  </si>
  <si>
    <t>0873400003922000429</t>
  </si>
  <si>
    <t>1970515020222000457</t>
  </si>
  <si>
    <t>https://zakupki.gov.ru/epz/order/notice/ea20/view/common-info.html?regNumber=0873400003922000429</t>
  </si>
  <si>
    <t>0873400003922000429-0001</t>
  </si>
  <si>
    <t>Лопинавир+Ритонавир, таблетки, покрытые пленочной оболочкой, 200 мг + 50 мг</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</si>
  <si>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</si>
  <si>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</si>
  <si>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120;
2. 60.</t>
  </si>
  <si>
    <t>1. 4520,40; 
2. 2260,20.</t>
  </si>
  <si>
    <t>0873400003922000430</t>
  </si>
  <si>
    <t>1970515020222000464</t>
  </si>
  <si>
    <t>https://zakupki.gov.ru/epz/contract/contractCard/common-info.html?reestrNumber=1970515020222000464</t>
  </si>
  <si>
    <t>0873400003922000430-0001</t>
  </si>
  <si>
    <t xml:space="preserve"> Рилпивирин+Тенофовир+Эмтрицитабин, таблетки, покрытые пленочной оболочкой, 25 мг+300 мг+200 мг</t>
  </si>
  <si>
    <t>Эвиплера</t>
  </si>
  <si>
    <t>таблетки, покрытые пленочной оболочкой, 25 мг+ 300 мг+ 200 мг (флакон) 30 х 1 (пачка картонная)</t>
  </si>
  <si>
    <t>Канада</t>
  </si>
  <si>
    <t>0873400003922000431</t>
  </si>
  <si>
    <t>1970515020222000433</t>
  </si>
  <si>
    <t>https://zakupki.gov.ru/epz/order/notice/ea20/view/common-info.html?regNumber=0873400003922000431</t>
  </si>
  <si>
    <t>0873400003922000431-0001</t>
  </si>
  <si>
    <t>Эфмороктоког альфа, лиофилизат для приготовления раствора для внутривенного введения, 1500 МЕ</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</si>
  <si>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</si>
  <si>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0873400003922000432</t>
  </si>
  <si>
    <t xml:space="preserve">1512 вич </t>
  </si>
  <si>
    <t>1970515020222000463</t>
  </si>
  <si>
    <t>https://zakupki.gov.ru/epz/contract/contractCard/common-info.html?reestrNumber=1970515020222000463</t>
  </si>
  <si>
    <t>Рилпивирин+Тенофовир+Эмтрицитабин, таблетки, покрытые пленочной оболочкой, 25 мг+300 мг+200 мг </t>
  </si>
  <si>
    <t>0873400003922000456</t>
  </si>
  <si>
    <t>15.07.202</t>
  </si>
  <si>
    <t>Зидовудин, раствор для инфузий, 10 мг/мл</t>
  </si>
  <si>
    <t>0873400003922000478</t>
  </si>
  <si>
    <t>1970515020222000491</t>
  </si>
  <si>
    <t>https://zakupki.gov.ru/epz/order/notice/ea20/view/common-info.html?regNumber=0873400003922000478</t>
  </si>
  <si>
    <t>0873400003922000478-0001</t>
  </si>
  <si>
    <t xml:space="preserve">Этравирин, таблетки, 100 мг </t>
  </si>
  <si>
    <t>39 субъектов</t>
  </si>
  <si>
    <t>0873400003922000544</t>
  </si>
  <si>
    <t>1970515020222000561</t>
  </si>
  <si>
    <t>https://zakupki.gov.ru/epz/order/notice/ea20/view/common-info.html?regNumber=0873400003922000544</t>
  </si>
  <si>
    <t>0873400003922000544_358372</t>
  </si>
  <si>
    <t>Себелипаза альфа, концентрат для приготовления раствора для инфузий, 2 мг/мл</t>
  </si>
  <si>
    <t>1. Канума®;
2.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</si>
  <si>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</si>
  <si>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Италия, Германия</t>
  </si>
  <si>
    <t>г. Москва</t>
  </si>
  <si>
    <t>0873400003922000545</t>
  </si>
  <si>
    <t>1970515020222000560</t>
  </si>
  <si>
    <t>https://zakupki.gov.ru/epz/order/notice/ea20/view/common-info.html?regNumber=0873400003922000545</t>
  </si>
  <si>
    <t>0873400003922000545_358372</t>
  </si>
  <si>
    <t>Асфотаза альфа, раствор для подкожного введения, 40 мг/мл, 1 мл</t>
  </si>
  <si>
    <t>1. Стрензик®;
2.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</si>
  <si>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</si>
  <si>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29 субъектов</t>
  </si>
  <si>
    <t>0873400003922000546</t>
  </si>
  <si>
    <t>1970515020222000559</t>
  </si>
  <si>
    <t>https://zakupki.gov.ru/epz/order/notice/ea20/view/common-info.html?regNumber=0873400003922000546</t>
  </si>
  <si>
    <t>0873400003922000546_358372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</si>
  <si>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</si>
  <si>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0873400003922000547</t>
  </si>
  <si>
    <t>1970515020222000558</t>
  </si>
  <si>
    <t>https://zakupki.gov.ru/epz/order/notice/ea20/view/common-info.html?regNumber=0873400003922000547</t>
  </si>
  <si>
    <t>0873400003922000547_358372</t>
  </si>
  <si>
    <t xml:space="preserve">Асфотаза альфа, раствор для подкожного введения, 40 мг/мл, 1 мл </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</si>
  <si>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</si>
  <si>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57 субъектов</t>
  </si>
  <si>
    <t>0873400003922000548</t>
  </si>
  <si>
    <t>1970515020222000571</t>
  </si>
  <si>
    <t>https://zakupki.gov.ru/epz/order/notice/ea20/view/common-info.html?regNumber=0873400003922000548</t>
  </si>
  <si>
    <t>0873400003922000548_358372</t>
  </si>
  <si>
    <t>0873400003922000549</t>
  </si>
  <si>
    <t>1970515020222000570</t>
  </si>
  <si>
    <t>https://zakupki.gov.ru/epz/order/notice/ea20/view/common-info.html?regNumber=0873400003922000549</t>
  </si>
  <si>
    <t>0873400003922000549_358372</t>
  </si>
  <si>
    <t xml:space="preserve">Себелипаза альфа, концентрат для приготовления раствора для инфузий, 2 мг/мл </t>
  </si>
  <si>
    <t>0873400003922000550</t>
  </si>
  <si>
    <t>1970515020222000566</t>
  </si>
  <si>
    <t>https://zakupki.gov.ru/epz/order/notice/ea20/view/common-info.html?regNumber=0873400003922000550</t>
  </si>
  <si>
    <t>0873400003922000550_358372</t>
  </si>
  <si>
    <t xml:space="preserve">Селуметиниб, капсулы, 25 мг </t>
  </si>
  <si>
    <t>Коселуго</t>
  </si>
  <si>
    <t>капсулы, 25 мг (флакон) 60 х 1 (пачка картонная)</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</si>
  <si>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Северная Осетия, Ростовская область, Ставропольский край, Чеченская Республика, г. Севастополь</t>
  </si>
  <si>
    <t>0873400003922000551</t>
  </si>
  <si>
    <t>1970515020222000569</t>
  </si>
  <si>
    <t>https://zakupki.gov.ru/epz/order/notice/ea20/view/common-info.html?regNumber=0873400003922000551</t>
  </si>
  <si>
    <t>0873400003922000551_358372</t>
  </si>
  <si>
    <t xml:space="preserve">Селуметиниб, капсулы, 10 мг </t>
  </si>
  <si>
    <t>капсулы, 10 мг (флакон) 60 х 1 (пачка картонная)</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</si>
  <si>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 Чувашская Республика</t>
  </si>
  <si>
    <t>0873400003922000552</t>
  </si>
  <si>
    <t>1970515020222000568</t>
  </si>
  <si>
    <t>https://zakupki.gov.ru/epz/order/notice/ea20/view/common-info.html?regNumber=0873400003922000552</t>
  </si>
  <si>
    <t>0873400003922000552_358372</t>
  </si>
  <si>
    <t>Селуметиниб, капсулы, 10 мг</t>
  </si>
  <si>
    <t>Владимирская область, Московская область, г. Москва</t>
  </si>
  <si>
    <t>0873400003922000553</t>
  </si>
  <si>
    <t>1970515020222000567</t>
  </si>
  <si>
    <t>https://zakupki.gov.ru/epz/order/notice/ea20/view/common-info.html?regNumber=0873400003922000553</t>
  </si>
  <si>
    <t>0873400003922000553_358372</t>
  </si>
  <si>
    <t>Астраханская область, Волгоградская область, Кабардино-Балканская Республика, Карачаево-Черкесская Республика, Краснодарский край, Республика Адыгея, Республика Дагестан, Республика Ингушения, Респубилка Калмыкия, Республика Крым, Республика Северная Осетия, Ростовская область, Ставропольский край, Чеченская Республика, г. Севастополь</t>
  </si>
  <si>
    <t>0873400003922000554</t>
  </si>
  <si>
    <t>1970515020222000565</t>
  </si>
  <si>
    <t>https://zakupki.gov.ru/epz/order/notice/ea20/view/common-info.html?regNumber=0873400003922000554</t>
  </si>
  <si>
    <t>0873400003922000554_358372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</si>
  <si>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Промирский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</si>
  <si>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0873400003922000555</t>
  </si>
  <si>
    <t>1970515020222000564</t>
  </si>
  <si>
    <t>https://zakupki.gov.ru/epz/order/notice/ea20/view/common-info.html?regNumber=0873400003922000555</t>
  </si>
  <si>
    <t>0873400003922000555_358372</t>
  </si>
  <si>
    <t>0873400003922000556</t>
  </si>
  <si>
    <t>1970515020222000563</t>
  </si>
  <si>
    <t>https://zakupki.gov.ru/epz/order/notice/ea20/view/common-info.html?regNumber=0873400003922000556</t>
  </si>
  <si>
    <t>0873400003922000556_358372</t>
  </si>
  <si>
    <t>26 субъектов</t>
  </si>
  <si>
    <t>0873400003922000557</t>
  </si>
  <si>
    <t>1970515020222000562</t>
  </si>
  <si>
    <t>https://zakupki.gov.ru/epz/order/notice/ea20/view/common-info.html?regNumber=0873400003922000557</t>
  </si>
  <si>
    <t>0873400003922000557_358372</t>
  </si>
  <si>
    <t>Селуметиниб, капсулы, 25 мг</t>
  </si>
  <si>
    <t>42 субъекта</t>
  </si>
  <si>
    <t>0873400003922000558</t>
  </si>
  <si>
    <t>1970515020222000573</t>
  </si>
  <si>
    <t>https://zakupki.gov.ru/epz/order/notice/ea20/view/common-info.html?regNumber=0873400003922000558</t>
  </si>
  <si>
    <t>0873400003922000558_358372</t>
  </si>
  <si>
    <t>Курганская область, Омская область, Свердловская область, Тюменская область, Ханты-Мансийский а.о., Челябинская область, Ямало-Ненецкий а.о., г. Байконур</t>
  </si>
  <si>
    <t>0873400003922000559</t>
  </si>
  <si>
    <t>1970515020222000572</t>
  </si>
  <si>
    <t>https://zakupki.gov.ru/epz/order/notice/ea20/view/common-info.html?regNumber=0873400003922000559</t>
  </si>
  <si>
    <t>0873400003922000559_358372</t>
  </si>
  <si>
    <t>Алглюкозидаза альфа, лиофилизат для приготовления концентрата для приготовления раствора для инфузий, 50 мг</t>
  </si>
  <si>
    <t>Майозайм®</t>
  </si>
  <si>
    <t>лиофилизат для приготовления концентрата для приготовления раствора для инфузий, 50 мг (флакон) х 1 (пачка картонная)</t>
  </si>
  <si>
    <t>86 субъектов</t>
  </si>
  <si>
    <t>0873400003922000560</t>
  </si>
  <si>
    <t>1970515020222000575</t>
  </si>
  <si>
    <t>https://zakupki.gov.ru/epz/order/notice/ea20/view/common-info.html?regNumber=0873400003922000560</t>
  </si>
  <si>
    <t>0873400003922000560_358372</t>
  </si>
  <si>
    <t>Канакинумаб, лиофилизат для приготовления раствора для подкожного введения, 150 мг и/или раствор для подкожного введения, 150 мг/мл</t>
  </si>
  <si>
    <t>0873400003922000561</t>
  </si>
  <si>
    <t>1970515020222000574</t>
  </si>
  <si>
    <t>https://zakupki.gov.ru/epz/order/notice/ea20/view/common-info.html?regNumber=0873400003922000561</t>
  </si>
  <si>
    <t>0873400003922000561_358372</t>
  </si>
  <si>
    <t>Асфотаза альфа, раствор для подкожного введения, 100 мг/мл</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</si>
  <si>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</si>
  <si>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21 субъект</t>
  </si>
  <si>
    <t>0873400003922000562</t>
  </si>
  <si>
    <t>1970515020222000579</t>
  </si>
  <si>
    <t>https://zakupki.gov.ru/epz/order/notice/ea20/view/common-info.html?regNumber=0873400003922000562</t>
  </si>
  <si>
    <t>0873400003922000562_358372</t>
  </si>
  <si>
    <t xml:space="preserve">Асфотаза альфа, раствор для подкожного введения, 100 мг/мл </t>
  </si>
  <si>
    <t>44 субъекта</t>
  </si>
  <si>
    <t>0873400003922000563</t>
  </si>
  <si>
    <t>1970515020222000606</t>
  </si>
  <si>
    <t>https://zakupki.gov.ru/epz/order/notice/ea20/view/common-info.html?regNumber=0873400003922000563</t>
  </si>
  <si>
    <t>0873400003922000563_358372</t>
  </si>
  <si>
    <t>Асфотаза альфа, раствор для подкожного введения, 
100 мг/мл</t>
  </si>
  <si>
    <t>г. Санкт-Петербург</t>
  </si>
  <si>
    <t>0873400003922000564</t>
  </si>
  <si>
    <t>1970515020222000578</t>
  </si>
  <si>
    <t>https://zakupki.gov.ru/epz/order/notice/ea20/view/common-info.html?regNumber=0873400003922000564</t>
  </si>
  <si>
    <t>0873400003922000564_358372</t>
  </si>
  <si>
    <t>Алтайский край</t>
  </si>
  <si>
    <t>0873400003922000565</t>
  </si>
  <si>
    <t>1970515020222000577</t>
  </si>
  <si>
    <t>https://zakupki.gov.ru/epz/order/notice/ea20/view/common-info.html?regNumber=0873400003922000565</t>
  </si>
  <si>
    <t>0873400003922000565_358372</t>
  </si>
  <si>
    <t>Кировская область, Курганская область, Нижегородская область, Оренбургская область, Пензенская область, Пермский край, Республика Башкортостан, Республика Марий Эл, Республика Модовия, Республика Татарстан, Самарская область, Саратовская область, Свердловская область, Тюменская область, Удмуртская Республика, Ульяновская область, ХМАО, Челябинская область, ЯНАО</t>
  </si>
  <si>
    <t>0873400003922000566</t>
  </si>
  <si>
    <t>1970515020222000585</t>
  </si>
  <si>
    <t>https://zakupki.gov.ru/epz/order/notice/ea20/view/common-info.html?regNumber=0873400003922000566</t>
  </si>
  <si>
    <t>0873400003922000566_358372</t>
  </si>
  <si>
    <t>АО "Ланцет"</t>
  </si>
  <si>
    <t>Тедуглутид, лиофилизат для приготовления раствора для подкожного введения, 5 мг</t>
  </si>
  <si>
    <t>Гэттестив</t>
  </si>
  <si>
    <t>[лиофилизат для приготовления раствора для подкожного введения, 5 мг (флакон) x 28 + растворитель (шприц) 0.5 мл x 28] x 1 (пачка картонная)</t>
  </si>
  <si>
    <t>0873400003922000567</t>
  </si>
  <si>
    <t>1970515020222000618</t>
  </si>
  <si>
    <t>https://zakupki.gov.ru/epz/order/notice/ea20/view/common-info.html?regNumber=0873400003922000567</t>
  </si>
  <si>
    <t>0873400003922000567_358372</t>
  </si>
  <si>
    <t>0873400003922000568</t>
  </si>
  <si>
    <t>1970515020222000584</t>
  </si>
  <si>
    <t>https://zakupki.gov.ru/epz/order/notice/ea20/view/common-info.html?regNumber=0873400003922000568</t>
  </si>
  <si>
    <t>0873400003922000568_358372</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</si>
  <si>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Серевная Осетия, Ростовская область, Ставропольский край, Чеченская Республика, г. Севастополь</t>
  </si>
  <si>
    <t>0873400003922000569</t>
  </si>
  <si>
    <t>1970515020222000583</t>
  </si>
  <si>
    <t>https://zakupki.gov.ru/epz/order/notice/ea20/view/common-info.html?regNumber=0873400003922000569</t>
  </si>
  <si>
    <t>0873400003922000569_358372</t>
  </si>
  <si>
    <t>28 субъектов</t>
  </si>
  <si>
    <t>0873400003922000570</t>
  </si>
  <si>
    <t>1970515020222000582</t>
  </si>
  <si>
    <t>https://zakupki.gov.ru/epz/order/notice/ea20/view/common-info.html?regNumber=0873400003922000570</t>
  </si>
  <si>
    <t>0873400003922000570_358372</t>
  </si>
  <si>
    <t>25 субъектов</t>
  </si>
  <si>
    <t>0873400003922000571</t>
  </si>
  <si>
    <t>1970515020222000581</t>
  </si>
  <si>
    <t>https://zakupki.gov.ru/epz/order/notice/ea20/view/common-info.html?regNumber=0873400003922000571</t>
  </si>
  <si>
    <t>0873400003922000571_358372</t>
  </si>
  <si>
    <t>ООО "Ирвин-2"</t>
  </si>
  <si>
    <t>Селексипаг, таблетки, покрытые пленочной оболочкой, 200 мкг</t>
  </si>
  <si>
    <t>Апбрави</t>
  </si>
  <si>
    <t>таблетки, покрытые пленочной оболочкой, 200 мкг (блистер) 10 х 6 (пачка картонная)</t>
  </si>
  <si>
    <t>0873400003922000572 </t>
  </si>
  <si>
    <t>1970515020222000580</t>
  </si>
  <si>
    <t>https://zakupki.gov.ru/epz/order/notice/ea20/view/common-info.html?regNumber=0873400003922000572</t>
  </si>
  <si>
    <t>0873400003922000572_358372</t>
  </si>
  <si>
    <t>Селексипаг, таблетки, покрытые пленочной оболочкой, 800 мкг</t>
  </si>
  <si>
    <t>таблетки, покрытые пленочной оболочкой, 800 мкг (блистер) 10 х 6 (пачка картонная)</t>
  </si>
  <si>
    <t>0873400003922000573</t>
  </si>
  <si>
    <t>1970515020222000588</t>
  </si>
  <si>
    <t>https://zakupki.gov.ru/epz/order/notice/ea20/view/common-info.html?regNumber=0873400003922000573</t>
  </si>
  <si>
    <t>0873400003922000573_358372</t>
  </si>
  <si>
    <t>Ивакафтор + Лумакафтор, таблетки, покрытые пленочной оболочкой, 125 мг + 200 мг</t>
  </si>
  <si>
    <t>1. Оркамби®;
2.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</si>
  <si>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t>
  </si>
  <si>
    <t>Соединенное Королевство</t>
  </si>
  <si>
    <t>27 субъектов</t>
  </si>
  <si>
    <t>0873400003922000574</t>
  </si>
  <si>
    <t>1970515020222000587</t>
  </si>
  <si>
    <t>https://zakupki.gov.ru/epz/order/notice/ea20/view/common-info.html?regNumber=0873400003922000574</t>
  </si>
  <si>
    <t>0873400003922000574_358372</t>
  </si>
  <si>
    <t>0873400003922000575</t>
  </si>
  <si>
    <t>1970515020222000586</t>
  </si>
  <si>
    <t>https://zakupki.gov.ru/epz/order/notice/ea20/view/common-info.html?regNumber=0873400003922000575</t>
  </si>
  <si>
    <t>0873400003922000575_358372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</si>
  <si>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Пензенская область, Рязанская область, Смоленская область, Тамбовская область, Тверская область, Тульская область, Ярославская область, г. Москва</t>
  </si>
  <si>
    <t>0873400003922000576 </t>
  </si>
  <si>
    <t>1970515020222000599</t>
  </si>
  <si>
    <t>https://zakupki.gov.ru/epz/order/notice/ea20/view/common-info.html?regNumber=0873400003922000576</t>
  </si>
  <si>
    <t>0873400003922000576_358372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</si>
  <si>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Ставропольский край, Чеченская Республика</t>
  </si>
  <si>
    <t>0873400003922000577</t>
  </si>
  <si>
    <t>1970515020222000598</t>
  </si>
  <si>
    <t>https://zakupki.gov.ru/epz/order/notice/ea20/view/common-info.html?regNumber=0873400003922000577</t>
  </si>
  <si>
    <t>0873400003922000577_358372</t>
  </si>
  <si>
    <t>Ивакафтор + Лумакафтор, таблетки, покрытые пленочной оболочкой, 125 мг + 100 мг</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</si>
  <si>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</si>
  <si>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Владимирская область, Ивановская область, Калининградская область, Костромская область, Московская область, Пензенская область, Псковская область, Республика Мордовия, Рязанская область, Тамбовская область, Тверская область, Тульская область, Ульяновская область, Ярославская область</t>
  </si>
  <si>
    <t>0873400003922000578</t>
  </si>
  <si>
    <t>1970515020222000595</t>
  </si>
  <si>
    <t>0873400003922000578_358372</t>
  </si>
  <si>
    <t>Белгшородская область, Брянская область, Воронежская область, Калужская область, Курская область, Липецкая область, Орловская область, Смоленская область, г. Москва</t>
  </si>
  <si>
    <t>0873400003922000579</t>
  </si>
  <si>
    <t>1970515020222000597</t>
  </si>
  <si>
    <t>https://zakupki.gov.ru/epz/order/notice/ea20/view/common-info.html?regNumber=0873400003922000579</t>
  </si>
  <si>
    <t>0873400003922000579_358372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</si>
  <si>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Саратовская область, Ставропольский край, Чеченская Республика</t>
  </si>
  <si>
    <t>0873400003922000580</t>
  </si>
  <si>
    <t>1970515020222000590</t>
  </si>
  <si>
    <t>https://zakupki.gov.ru/epz/order/notice/ea20/view/common-info.html?regNumber=0873400003922000580</t>
  </si>
  <si>
    <t>0873400003922000580_358372</t>
  </si>
  <si>
    <t>Асфотаза альфа, раствор для подкожного введения, 40 мг/мл, 0,7 мл</t>
  </si>
  <si>
    <t>1.  раствор для подкожного введения,
40 мг/мл (флакон) 28 мг/0.7 мл х 12 (пачка картонная);
2.   раствор для подкожного введения,
40 мг/мл (флакон) 28 мг/0.7 мл х 12 (пачка картонная).</t>
  </si>
  <si>
    <t>Ирланлдия</t>
  </si>
  <si>
    <t>0873400003922000581</t>
  </si>
  <si>
    <t>1970515020222000589</t>
  </si>
  <si>
    <t>https://zakupki.gov.ru/epz/order/notice/ea20/view/common-info.html?regNumber=0873400003922000581</t>
  </si>
  <si>
    <t>0873400003922000581_358372</t>
  </si>
  <si>
    <t>Ланаделумаб, раствор для подкожного введения, 150 мг/мл</t>
  </si>
  <si>
    <t>Такзайро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</si>
  <si>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</si>
  <si>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0873400003922000582</t>
  </si>
  <si>
    <t>1970515020222000594</t>
  </si>
  <si>
    <t>https://zakupki.gov.ru/epz/order/notice/ea20/view/common-info.html?regNumber=0873400003922000582</t>
  </si>
  <si>
    <t>0873400003922000582_358372</t>
  </si>
  <si>
    <t>Рисдиплам, порошок для приготовления раствора для приема внутрь 0,75 мг/мл, 2 г</t>
  </si>
  <si>
    <t>ЭВРИСДИ®</t>
  </si>
  <si>
    <t>[порошок для приготовления раствора для приема внутрь 0.75 мг/мл (флакон) 2 г х 1 + адаптер х 1 + шприц 6 мл х 2 + шприц 12 мл х 2] х 1 (пачка картонная)</t>
  </si>
  <si>
    <t>г</t>
  </si>
  <si>
    <t>Красноярский край, Новосибирская область, Омская область, Республика Алтай, Республика Тыва, Республика Хакасия</t>
  </si>
  <si>
    <t>0873400003922000583</t>
  </si>
  <si>
    <t>1970515020222000603</t>
  </si>
  <si>
    <t>https://zakupki.gov.ru/epz/order/notice/ea20/view/common-info.html?regNumber=0873400003922000583</t>
  </si>
  <si>
    <t>0873400003922000583_358372</t>
  </si>
  <si>
    <t>Архангельская область, Вологодская область, Ленинградская область, г. Санкт-Петербург, Кировская область, Мурманская область, Ненецкий а.о., Нижегородская область, Новгородская область, Республика Карелия, Республика Коми, Республика Марий Эл, Чувашская Республика</t>
  </si>
  <si>
    <t>0873400003922000584</t>
  </si>
  <si>
    <t>1970515020222000602</t>
  </si>
  <si>
    <t>https://zakupki.gov.ru/epz/order/notice/ea20/view/common-info.html?regNumber=0873400003922000584</t>
  </si>
  <si>
    <t>0873400003922000584_358372</t>
  </si>
  <si>
    <t>Курганская область, Омская область, Оренбургская область, Пермский край, Республика Башкортостан, Руспублика Татарстан, Самарская область, Свердловская область, Тюменская область, Удмуртская Республика, Ханты-Мансийский а.о., Челябинская область, Ямало-Ненецкий а.о., г. Байконур</t>
  </si>
  <si>
    <t>0873400003922000585</t>
  </si>
  <si>
    <t>1970515020222000601</t>
  </si>
  <si>
    <t>https://zakupki.gov.ru/epz/order/notice/ea20/view/common-info.html?regNumber=0873400003922000585</t>
  </si>
  <si>
    <t>0873400003922000585_358372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</si>
  <si>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Проморский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</si>
  <si>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0873400003922000586</t>
  </si>
  <si>
    <t>1970515020222000593</t>
  </si>
  <si>
    <t>https://zakupki.gov.ru/epz/order/notice/ea20/view/common-info.html?regNumber=0873400003922000586</t>
  </si>
  <si>
    <t>0873400003922000586_358372</t>
  </si>
  <si>
    <t>Республика Бурятия, Республика Саха, Сахалинская область, Хабаровский край, Челябинская область, Чукотский а.о.</t>
  </si>
  <si>
    <t>0873400003922000587</t>
  </si>
  <si>
    <t>1970515020222000592</t>
  </si>
  <si>
    <t>https://zakupki.gov.ru/epz/order/notice/ea20/view/common-info.html?regNumber=0873400003922000587</t>
  </si>
  <si>
    <t>0873400003922000587_358372</t>
  </si>
  <si>
    <t>Нижегородская область, Саратовская область</t>
  </si>
  <si>
    <t>0873400003922000588</t>
  </si>
  <si>
    <t>1970515020222000609</t>
  </si>
  <si>
    <t>https://zakupki.gov.ru/epz/order/notice/ea20/view/common-info.html?regNumber=0873400003922000588</t>
  </si>
  <si>
    <t>0873400003922000588_358372</t>
  </si>
  <si>
    <t>Ивакафтор + Лумакафтор, гранулы, 188 мг + 150 мг</t>
  </si>
  <si>
    <t>1.Оркамби®;
2.Оркамби®.</t>
  </si>
  <si>
    <t>1. гранулы, 188 мг+150 мг (саше) 497.4 мг х 56 (пачка картонная);
2. гранулы, 188 мг+150 мг (саше) 497.4 мг х 56 (пачка картонная).</t>
  </si>
  <si>
    <t>0873400003922000589</t>
  </si>
  <si>
    <t>https://zakupki.gov.ru/epz/order/notice/ea20/view/common-info.html?regNumber=0873400003922000589</t>
  </si>
  <si>
    <t>Эверолимус, таблетки диспергируемые, 2 мг</t>
  </si>
  <si>
    <t>0873400003922000590</t>
  </si>
  <si>
    <t>1970515020222000608</t>
  </si>
  <si>
    <t>https://zakupki.gov.ru/epz/order/notice/ea20/view/common-info.html?regNumber=0873400003922000590</t>
  </si>
  <si>
    <t>0873400003922000590_358372</t>
  </si>
  <si>
    <t>41 субъект</t>
  </si>
  <si>
    <t>0873400003922000591</t>
  </si>
  <si>
    <t>1970515020222000596</t>
  </si>
  <si>
    <t>https://zakupki.gov.ru/epz/order/notice/ea20/view/common-info.html?regNumber=0873400003922000591</t>
  </si>
  <si>
    <t>0873400003922000591_358372</t>
  </si>
  <si>
    <t>Эверолимус, таблетки диспергируемые, 5 мг</t>
  </si>
  <si>
    <t>Афинитор®</t>
  </si>
  <si>
    <t>таблетки диспергируемые, 5 мг (блистер) 10 х 3 (пачка картонная)</t>
  </si>
  <si>
    <t>0873400003922000592</t>
  </si>
  <si>
    <t>1970515020222000591</t>
  </si>
  <si>
    <t>https://zakupki.gov.ru/epz/order/notice/ea20/view/common-info.html?regNumber=0873400003922000592</t>
  </si>
  <si>
    <t>0873400003922000592_358372</t>
  </si>
  <si>
    <t>Эверолимус, таблетки диспергируемые, 3 мг</t>
  </si>
  <si>
    <t>таблетки диспергируемые, 3 мг (блистер) 10 х 3 (пачка картонная)</t>
  </si>
  <si>
    <t>0873400003922000593</t>
  </si>
  <si>
    <t>1970515020222000600</t>
  </si>
  <si>
    <t>https://zakupki.gov.ru/epz/order/notice/ea20/view/common-info.html?regNumber=0873400003922000593</t>
  </si>
  <si>
    <t>0873400003922000593_358372</t>
  </si>
  <si>
    <t>Белгородская область, Брянская область, Владимирская область, Воронежская область, г. Москва,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</si>
  <si>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0873400003922000594</t>
  </si>
  <si>
    <t>1970515020222000607</t>
  </si>
  <si>
    <t>https://zakupki.gov.ru/epz/order/notice/ea20/view/common-info.html?regNumber=0873400003922000594</t>
  </si>
  <si>
    <t>0873400003922000594_358372</t>
  </si>
  <si>
    <t>Кабардино-Балкарская Республика, Карачаево-Черкесская Республика, Республика Дагестан, Республика Ингушетия, Республика Северная Осетия, Ставропольский край, Чеченская Республика</t>
  </si>
  <si>
    <t>0873400003922000595</t>
  </si>
  <si>
    <t>1970515020222000604</t>
  </si>
  <si>
    <t>https://zakupki.gov.ru/epz/order/notice/ea20/view/common-info.html?regNumber=0873400003922000595</t>
  </si>
  <si>
    <t>0873400003922000595_358372</t>
  </si>
  <si>
    <t>Белгородская область, Брянская область, Владимирская область, Калужская область, Рязанская область</t>
  </si>
  <si>
    <t>0873400003922000596</t>
  </si>
  <si>
    <t>1970515020222000605</t>
  </si>
  <si>
    <t>https://zakupki.gov.ru/epz/order/notice/ea20/view/common-info.html?regNumber=0873400003922000596</t>
  </si>
  <si>
    <t>0873400003922000596_358372</t>
  </si>
  <si>
    <t>Курганская область, Свердовская область, Томская область, Ямало-Ненецкий а.о.</t>
  </si>
  <si>
    <t>0873400003922000597</t>
  </si>
  <si>
    <t>1970515020222000610</t>
  </si>
  <si>
    <t>https://zakupki.gov.ru/epz/order/notice/ea20/view/common-info.html?regNumber=0873400003922000597#</t>
  </si>
  <si>
    <t>0873400003922000597_358372</t>
  </si>
  <si>
    <t>Астраханская область, Ростовская область</t>
  </si>
  <si>
    <t>0873400003922000598</t>
  </si>
  <si>
    <t>1970515020222000611</t>
  </si>
  <si>
    <t>https://zakupki.gov.ru/epz/order/notice/ea20/view/common-info.html?regNumber=0873400003922000598</t>
  </si>
  <si>
    <t>0873400003922000598_358372</t>
  </si>
  <si>
    <t>Московская область</t>
  </si>
  <si>
    <t>0873400003922000599</t>
  </si>
  <si>
    <t>1970515020222000612</t>
  </si>
  <si>
    <t>https://zakupki.gov.ru/epz/order/notice/ea20/view/common-info.html?regNumber=0873400003922000599</t>
  </si>
  <si>
    <t>0873400003922000599_358372</t>
  </si>
  <si>
    <t>Краснодарский край</t>
  </si>
  <si>
    <t>0873400003922000600</t>
  </si>
  <si>
    <t>1970515020222000623</t>
  </si>
  <si>
    <t>https://zakupki.gov.ru/epz/order/notice/ea20/view/common-info.html?regNumber=0873400003922000600</t>
  </si>
  <si>
    <t>0873400003922000600_358372</t>
  </si>
  <si>
    <t>Алтайский край, Иркутская область, Кемеровская область</t>
  </si>
  <si>
    <t>0873400003922000601</t>
  </si>
  <si>
    <t>1970515020222000620</t>
  </si>
  <si>
    <t>https://zakupki.gov.ru/epz/order/notice/ea20/view/common-info.html?regNumber=0873400003922000601</t>
  </si>
  <si>
    <t>0873400003922000601_358372</t>
  </si>
  <si>
    <t>Элосульфаза альфа, концентрат для приготовления раствора для инфузий, 1 мг/мл</t>
  </si>
  <si>
    <t>1. Вимизайм;
2. Вимизайм;
3. Вимизайм.</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</si>
  <si>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</si>
  <si>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0873400003922000602</t>
  </si>
  <si>
    <t>1970515020222000622</t>
  </si>
  <si>
    <t>https://zakupki.gov.ru/epz/order/notice/ea20/view/common-info.html?regNumber=0873400003922000602</t>
  </si>
  <si>
    <t>0873400003922000602_358372</t>
  </si>
  <si>
    <t>Костромская область, Орловская область, Смоленская область, Тамбовская область, Тульская область</t>
  </si>
  <si>
    <t>0873400003922000603</t>
  </si>
  <si>
    <t>1970515020222000621</t>
  </si>
  <si>
    <t>https://zakupki.gov.ru/epz/order/notice/ea20/view/common-info.html?regNumber=0873400003922000603</t>
  </si>
  <si>
    <t>0873400003922000603_358372</t>
  </si>
  <si>
    <t>Воронежская область, Ивановская область</t>
  </si>
  <si>
    <t>0873400003922000604</t>
  </si>
  <si>
    <t>02 12.2022</t>
  </si>
  <si>
    <t>1970515020222000617</t>
  </si>
  <si>
    <t>https://zakupki.gov.ru/epz/order/notice/ea20/view/common-info.html?regNumber=0873400003922000604</t>
  </si>
  <si>
    <t>0873400003922000604_358372</t>
  </si>
  <si>
    <t>Республика Дагестан</t>
  </si>
  <si>
    <t>0873400003922000605</t>
  </si>
  <si>
    <t>1970515020222000616</t>
  </si>
  <si>
    <t>https://zakupki.gov.ru/epz/order/notice/ea20/view/common-info.html?regNumber=0873400003922000605</t>
  </si>
  <si>
    <t>0873400003922000605_358372</t>
  </si>
  <si>
    <t>Астраханская область, Волгоградская область, Республика Адыгея, Республика Калмыкия, Республика Крым, Ростовская область, г. Севастополь</t>
  </si>
  <si>
    <t>0873400003922000606</t>
  </si>
  <si>
    <t>1970515020222000615</t>
  </si>
  <si>
    <t>https://zakupki.gov.ru/epz/order/notice/ea20/view/common-info.html?regNumber=0873400003922000606</t>
  </si>
  <si>
    <t>0873400003922000606_358372</t>
  </si>
  <si>
    <t>Оренбургская область, Республика Башкортостан, Республика Мордовия, Республика Татарстан, г. Байконур</t>
  </si>
  <si>
    <t>0873400003922000607</t>
  </si>
  <si>
    <t>1970515020222000613</t>
  </si>
  <si>
    <t>https://zakupki.gov.ru/epz/order/notice/ea20/view/common-info.html?regNumber=0873400003922000607</t>
  </si>
  <si>
    <t>0873400003922000607_358372</t>
  </si>
  <si>
    <t>0873400003922000608</t>
  </si>
  <si>
    <t>1970515020222000619</t>
  </si>
  <si>
    <t>https://zakupki.gov.ru/epz/order/notice/ea20/view/common-info.html?regNumber=0873400003922000608</t>
  </si>
  <si>
    <t>0873400003922000608_358372</t>
  </si>
  <si>
    <t>Тульская область, г. Москва</t>
  </si>
  <si>
    <t>0873400003922000609</t>
  </si>
  <si>
    <t>1970515020222000647</t>
  </si>
  <si>
    <t>https://zakupki.gov.ru/epz/order/notice/ea20/view/common-info.html?regNumber=0873400003922000609</t>
  </si>
  <si>
    <t>0873400003922000609_358372</t>
  </si>
  <si>
    <t>0873400003922000610</t>
  </si>
  <si>
    <t>1970515020222000645</t>
  </si>
  <si>
    <t>https://zakupki.gov.ru/epz/order/notice/ea20/view/common-info.html?regNumber=0873400003922000610</t>
  </si>
  <si>
    <t>0873400003922000610_358372</t>
  </si>
  <si>
    <t>0873400003922000611</t>
  </si>
  <si>
    <t>1970515020222000646</t>
  </si>
  <si>
    <t>https://zakupki.gov.ru/epz/order/notice/ea20/view/common-info.html?regNumber=0873400003922000611</t>
  </si>
  <si>
    <t>0873400003922000611_358372</t>
  </si>
  <si>
    <t>0873400003922000612</t>
  </si>
  <si>
    <t>1970515020222000614</t>
  </si>
  <si>
    <t>https://zakupki.gov.ru/epz/order/notice/ea20/view/common-info.html?regNumber=0873400003922000612</t>
  </si>
  <si>
    <t>0873400003922000612_358372</t>
  </si>
  <si>
    <t>Республика Ингушения, Кабардино-Балкарская Республика, Карачаево-Черкесская Республика, Респблика Северная Осетия, Ставропольский край, Чеченская Республика</t>
  </si>
  <si>
    <t>0873400003922000613</t>
  </si>
  <si>
    <t>1970515020222000633</t>
  </si>
  <si>
    <t>https://zakupki.gov.ru/epz/order/notice/ea20/view/common-info.html?regNumber=0873400003922000613</t>
  </si>
  <si>
    <t>0873400003922000613_358372</t>
  </si>
  <si>
    <t>Курская область, Липецкая область, Тверская область</t>
  </si>
  <si>
    <t>0873400003922000614</t>
  </si>
  <si>
    <t>1970515020222000634</t>
  </si>
  <si>
    <t>https://zakupki.gov.ru/epz/order/notice/ea20/view/common-info.html?regNumber=0873400003922000614</t>
  </si>
  <si>
    <t>0873400003922000614_358372</t>
  </si>
  <si>
    <t>0873400003922000615</t>
  </si>
  <si>
    <t>1970515020222000632</t>
  </si>
  <si>
    <t>https://zakupki.gov.ru/epz/order/notice/ea20/view/common-info.html?regNumber=0873400003922000615</t>
  </si>
  <si>
    <t>0873400003922000615_358372</t>
  </si>
  <si>
    <t xml:space="preserve"> Рисдиплам, порошок для приготовления раствора для приема внутрь 0,75 мг/мл, 2 г</t>
  </si>
  <si>
    <t>0873400003922000616</t>
  </si>
  <si>
    <t>1970515020222000635</t>
  </si>
  <si>
    <t>https://zakupki.gov.ru/epz/order/notice/ea20/view/common-info.html?regNumber=0873400003922000616</t>
  </si>
  <si>
    <t>0873400003922000616_358372</t>
  </si>
  <si>
    <t>Аталурен, порошок для приема внутрь, 125 мг</t>
  </si>
  <si>
    <t>1. ТРАНСЛАРНА®;
2. ТРАНСЛАРНА®.</t>
  </si>
  <si>
    <t>1. порошок для приема внутрь, 125 мг (пакетик-саше) 500 мг х 30 (пачка картонная);
2. порошок для приема внутрь, 125 мг (пакетик-саше) 500 мг х 30 (пачка картонная).</t>
  </si>
  <si>
    <t>0873400003922000617</t>
  </si>
  <si>
    <t>1970515020222000631</t>
  </si>
  <si>
    <t>https://zakupki.gov.ru/epz/order/notice/ea20/view/common-info.html?regNumber=0873400003922000617</t>
  </si>
  <si>
    <t>0873400003922000617_358372</t>
  </si>
  <si>
    <t>0873400003922000618</t>
  </si>
  <si>
    <t>1970515020222000630</t>
  </si>
  <si>
    <t>https://zakupki.gov.ru/epz/order/notice/ea20/view/common-info.html?regNumber=0873400003922000618</t>
  </si>
  <si>
    <t>0873400003922000618_358372</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</si>
  <si>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</si>
  <si>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Амурская область, Забайкальский край, Еврейская а.о., Камчатский край, Курганская область, Магаданская область, Приморский край, Республика Бурятия, Республика Саха (Якутия), Сахалинская область, Свердловская область, Тюменская область, Хабаровский край, ХМАО, Челябинская область, Чукотский а.о., Ямало-Ненецкий а.о., г. Байконур</t>
  </si>
  <si>
    <t>0873400003922000619</t>
  </si>
  <si>
    <t>1970515020222000629</t>
  </si>
  <si>
    <t>https://zakupki.gov.ru/epz/order/notice/ea20/view/common-info.html?regNumber=0873400003922000619</t>
  </si>
  <si>
    <t>0873400003922000619_358372</t>
  </si>
  <si>
    <t>0873400003922000620</t>
  </si>
  <si>
    <t>1970515020222000627</t>
  </si>
  <si>
    <t>https://zakupki.gov.ru/epz/order/notice/ea20/view/common-info.html?regNumber=0873400003922000620</t>
  </si>
  <si>
    <t>0873400003922000620_358372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</si>
  <si>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Ярославская область</t>
  </si>
  <si>
    <t>0873400003922000621</t>
  </si>
  <si>
    <t>1970515020222000628</t>
  </si>
  <si>
    <t>https://zakupki.gov.ru/epz/order/notice/ea20/view/common-info.html?regNumber=0873400003922000621</t>
  </si>
  <si>
    <t>0873400003922000621_358372</t>
  </si>
  <si>
    <t>Республика Марий Эл, Самарская область, Ульяновская область</t>
  </si>
  <si>
    <t>0873400003922000622</t>
  </si>
  <si>
    <t>1970515020222000625</t>
  </si>
  <si>
    <t>https://zakupki.gov.ru/epz/order/notice/ea20/view/common-info.html?regNumber=0873400003922000622</t>
  </si>
  <si>
    <t>0873400003922000622_358372</t>
  </si>
  <si>
    <t>Архангельская область, Вологодская область, Ленинградская область, Калининградская область, Мурманская область, Ненецкий а.о., Новгородская область, Псковская область, Республика Карелия, Республика Коми</t>
  </si>
  <si>
    <t>0873400003922000623</t>
  </si>
  <si>
    <t>1970515020222000626</t>
  </si>
  <si>
    <t>https://zakupki.gov.ru/epz/order/notice/ea20/view/common-info.html?regNumber=0873400003922000623</t>
  </si>
  <si>
    <t>0873400003922000623_358372</t>
  </si>
  <si>
    <t>Кировская область, Пензенская область, Пермский край, Удмуртская Республика, Чувашская Республика, Ярославская область</t>
  </si>
  <si>
    <t>0873400003922000624</t>
  </si>
  <si>
    <t>1970515020222000624</t>
  </si>
  <si>
    <t>https://zakupki.gov.ru/epz/order/notice/ea20/view/common-info.html?regNumber=0873400003922000624</t>
  </si>
  <si>
    <t>0873400003922000624_358372</t>
  </si>
  <si>
    <t>Волгоградская область, г. Севастополь, Республика Адыгея, Республика Калмыкия, Республика Крым</t>
  </si>
  <si>
    <t>0873400003922000625</t>
  </si>
  <si>
    <t>1970515020222000642</t>
  </si>
  <si>
    <t>https://zakupki.gov.ru/epz/order/notice/ea20/view/common-info.html?regNumber=0873400003922000625</t>
  </si>
  <si>
    <t>0873400003922000625_358372</t>
  </si>
  <si>
    <t>Аталурен, порошок для приема внутрь, 250 мг</t>
  </si>
  <si>
    <t>1. порошок для приема внутрь, 250 мг (пакетик-саше) 1000 мг х 30 (пачка картонная);
2. порошок для приема внутрь, 250 мг (пакетик-саше) 1000 мг х 30 (пачка картонная).</t>
  </si>
  <si>
    <t>Кировская область, Пермский край, Республика Марий Эл, Республика Татарстан, Республика Мордовия, Удмуртская Республика, Чувашская Республика</t>
  </si>
  <si>
    <t>0873400003922000626</t>
  </si>
  <si>
    <t>1970515020222000643</t>
  </si>
  <si>
    <t>https://zakupki.gov.ru/epz/order/notice/ea20/view/common-info.html?regNumber=0873400003922000626</t>
  </si>
  <si>
    <t>0873400003922000626_358372</t>
  </si>
  <si>
    <t>Нижегородская область, Республика Башкортостан, Самарская область, Саратовская область, Ямало-Ненецкий а.о.</t>
  </si>
  <si>
    <t>0873400003922000627</t>
  </si>
  <si>
    <t>1970515020222000641</t>
  </si>
  <si>
    <t>https://zakupki.gov.ru/epz/order/notice/ea20/view/common-info.html?regNumber=0873400003922000627</t>
  </si>
  <si>
    <t>0873400003922000627_358372</t>
  </si>
  <si>
    <t>Свердловская область</t>
  </si>
  <si>
    <t>0873400003922000628</t>
  </si>
  <si>
    <t>1970515020222000640</t>
  </si>
  <si>
    <t>https://zakupki.gov.ru/epz/order/notice/ea20/view/common-info.html?regNumber=0873400003922000628</t>
  </si>
  <si>
    <t>0873400003922000628_358372</t>
  </si>
  <si>
    <t>Амурская область, Забайкальский край, Еврейская а.о., Камчатский край, Магаданская область, Приморский край, Республика Бурятия, Республика Саха (Якутия), Сахалинская область, Хабаровский край, Чукотский а.о.</t>
  </si>
  <si>
    <t>0873400003922000629</t>
  </si>
  <si>
    <t>1970515020222000639</t>
  </si>
  <si>
    <t>https://zakupki.gov.ru/epz/order/notice/ea20/view/common-info.html?regNumber=0873400003922000629</t>
  </si>
  <si>
    <t>0873400003922000629_358372</t>
  </si>
  <si>
    <t>Астраханская область, Волгоградская область, Кабардино-Балкарская Республика, Карачаево-Черкесская Республика, Республика Адыгея, Республика Дагестан, Республика Ингушения, Республика Калмыкия, Республика Крым, Респубилка Северная Осетия, Ростовская область, Ставропольский край, Чеченская Республика, г. Севастополь</t>
  </si>
  <si>
    <t>0873400003922000630</t>
  </si>
  <si>
    <t>1970515020222000636</t>
  </si>
  <si>
    <t>https://zakupki.gov.ru/epz/order/notice/ea20/view/common-info.html?regNumber=0873400003922000630</t>
  </si>
  <si>
    <t>0873400003922000630_358372</t>
  </si>
  <si>
    <t>0873400003922000631</t>
  </si>
  <si>
    <t>1970515020222000644</t>
  </si>
  <si>
    <t>https://zakupki.gov.ru/epz/order/notice/ea20/view/common-info.html?regNumber=0873400003922000631</t>
  </si>
  <si>
    <t>0873400003922000631_358372</t>
  </si>
  <si>
    <t>Алтайский край, Иркутская область, Кемеровская область, Красноярский край, Новосибирская область, Омская область, Республика Алтай, Республика Тыва, Республика Хакасия, Томская область</t>
  </si>
  <si>
    <t>0873400003922000632</t>
  </si>
  <si>
    <t>1970515020222000638</t>
  </si>
  <si>
    <t>https://zakupki.gov.ru/epz/order/notice/ea20/view/common-info.html?regNumber=0873400003922000632</t>
  </si>
  <si>
    <t>0873400003922000632_358372</t>
  </si>
  <si>
    <t>Амурская область, Еврейская область, Забайкальский край, Камчатский край, Магаданская область, Приморский край, Тюменская область, ХМАО</t>
  </si>
  <si>
    <t>0873400003922000633</t>
  </si>
  <si>
    <t>1970515020222000648</t>
  </si>
  <si>
    <t>https://zakupki.gov.ru/epz/order/notice/ea20/view/common-info.html?regNumber=0873400003922000633</t>
  </si>
  <si>
    <t>0873400003922000633_358372</t>
  </si>
  <si>
    <t>Нусинерсен, раствор для интратекального введения, 2,4 мг/мл</t>
  </si>
  <si>
    <t>Спинраза</t>
  </si>
  <si>
    <t>раствор для интратекального введения, 2.4 мг/мл (флакон) 5 мл х 1 (пачка картонная)</t>
  </si>
  <si>
    <t>Свердловская область, Челябинская область, г. Байконур</t>
  </si>
  <si>
    <t>0873400003922000634</t>
  </si>
  <si>
    <t>1970515020222000637</t>
  </si>
  <si>
    <t>https://zakupki.gov.ru/epz/order/notice/ea20/view/common-info.html?regNumber=0873400003922000634</t>
  </si>
  <si>
    <t>0873400003922000634_358372</t>
  </si>
  <si>
    <t>Курская область, Орловская область, Смоленская область, Тверская область, Тульская область</t>
  </si>
  <si>
    <t>0873400003922000635</t>
  </si>
  <si>
    <t>https://zakupki.gov.ru/epz/order/notice/ea20/view/common-info.html?regNumber=0873400003922000635</t>
  </si>
  <si>
    <t>0873400003922000635_358372</t>
  </si>
  <si>
    <t>Новосибирская область, Омская область, Республика Алтай, Томская область, Республика Хакасия</t>
  </si>
  <si>
    <t>0873400003922000636</t>
  </si>
  <si>
    <t>https://zakupki.gov.ru/epz/order/notice/ea20/view/common-info.html?regNumber=0873400003922000636</t>
  </si>
  <si>
    <t>0873400003922000636_358372</t>
  </si>
  <si>
    <t xml:space="preserve">Республика Ингушения, Республика Северная Осетия, Ставропольский край, Чеченская Республика </t>
  </si>
  <si>
    <t>0873400003922000637</t>
  </si>
  <si>
    <t>https://zakupki.gov.ru/epz/order/notice/ea20/view/common-info.html?regNumber=0873400003922000637</t>
  </si>
  <si>
    <t>0873400003922000637_358372</t>
  </si>
  <si>
    <t>Республика Башкортостан, Удмуртская Республика</t>
  </si>
  <si>
    <t>0873400003922000638</t>
  </si>
  <si>
    <t>https://zakupki.gov.ru/epz/order/notice/ea20/view/common-info.html?regNumber=0873400003922000638</t>
  </si>
  <si>
    <t>0873400003922000638_358372</t>
  </si>
  <si>
    <t>Владимирская область, Московская область</t>
  </si>
  <si>
    <t>0873400003922000639</t>
  </si>
  <si>
    <t>https://zakupki.gov.ru/epz/order/notice/ea20/view/common-info.html?regNumber=0873400003922000639</t>
  </si>
  <si>
    <t>0873400003922000639_358372</t>
  </si>
  <si>
    <t>0873400003922000640</t>
  </si>
  <si>
    <t>https://zakupki.gov.ru/epz/order/notice/ea20/view/common-info.html?regNumber=0873400003922000640</t>
  </si>
  <si>
    <t>0873400003922000640_358372</t>
  </si>
  <si>
    <t>0873400003922000641</t>
  </si>
  <si>
    <t>https://zakupki.gov.ru/epz/order/notice/ea20/view/common-info.html?regNumber=0873400003922000641</t>
  </si>
  <si>
    <t>0873400003922000641_358372</t>
  </si>
  <si>
    <t>Нижегородская область, Пензенская область</t>
  </si>
  <si>
    <t>0873400003922000642</t>
  </si>
  <si>
    <t>https://zakupki.gov.ru/epz/order/notice/ea20/view/common-info.html?regNumber=0873400003922000642</t>
  </si>
  <si>
    <t>0873400003922000642_358372</t>
  </si>
  <si>
    <t>Оренбургская область, Саратовская область</t>
  </si>
  <si>
    <t>0873400003922000643</t>
  </si>
  <si>
    <t>https://zakupki.gov.ru/epz/order/notice/ea20/view/common-info.html?regNumber=0873400003922000643</t>
  </si>
  <si>
    <t>0873400003922000643_358372</t>
  </si>
  <si>
    <t>Курганская область, Тюменская область, ХМАО, Ямало-Ненецкий а.о.</t>
  </si>
  <si>
    <t>0873400003922000644</t>
  </si>
  <si>
    <t>https://zakupki.gov.ru/epz/order/notice/ea20/view/common-info.html?regNumber=0873400003922000644</t>
  </si>
  <si>
    <t>0873400003922000644_358372</t>
  </si>
  <si>
    <t>ООО "Компания Фармстор"</t>
  </si>
  <si>
    <t>Волгоградская область, Республика Крым, г. Севастополь</t>
  </si>
  <si>
    <t>0873400003922000645</t>
  </si>
  <si>
    <t>https://zakupki.gov.ru/epz/order/notice/ea20/view/common-info.html?regNumber=0873400003922000645</t>
  </si>
  <si>
    <t>0873400003922000645_358372</t>
  </si>
  <si>
    <t>Амурская область, Республика Бурятия, Забайкальский край, Еврейская а.о., Камчатский край, Магаданская область, Приморский край, Республика Саха (Якутия), Сахалинская область, Хабаровский край, Чукотский а.о.</t>
  </si>
  <si>
    <t>0873400003922000646</t>
  </si>
  <si>
    <t>https://zakupki.gov.ru/epz/order/notice/ea20/view/common-info.html?regNumber=0873400003922000646</t>
  </si>
  <si>
    <t>0873400003922000646_358372</t>
  </si>
  <si>
    <t>Астраханская область, Краснодарский край, Республика Калмыкия</t>
  </si>
  <si>
    <t>0873400003922000647</t>
  </si>
  <si>
    <t>https://zakupki.gov.ru/epz/order/notice/ea20/view/common-info.html?regNumber=0873400003922000647</t>
  </si>
  <si>
    <t>0873400003922000647_358372</t>
  </si>
  <si>
    <t>Новгородская область, Псковская область, Республика Коми, г. Санкт-Петербург</t>
  </si>
  <si>
    <t>0873400003922000648</t>
  </si>
  <si>
    <t>https://zakupki.gov.ru/epz/order/notice/ea20/view/common-info.html?regNumber=0873400003922000648</t>
  </si>
  <si>
    <t>0873400003922000648_358372</t>
  </si>
  <si>
    <t>Кабардино-Балкарская Республика, Карачаево-Черкесская Республика, Республика Дагестан</t>
  </si>
  <si>
    <t>0873400003922000649</t>
  </si>
  <si>
    <t>https://zakupki.gov.ru/epz/order/notice/ea20/view/common-info.html?regNumber=0873400003922000649</t>
  </si>
  <si>
    <t>0873400003922000649_358372</t>
  </si>
  <si>
    <t>Красноярский край, Кузбасс</t>
  </si>
  <si>
    <t>0873400003922000650</t>
  </si>
  <si>
    <t>https://zakupki.gov.ru/epz/order/notice/ea20/view/common-info.html?regNumber=0873400003922000650</t>
  </si>
  <si>
    <t>0873400003922000650_358372</t>
  </si>
  <si>
    <t>Алтайский край, Иркутская область, Республика Тыва</t>
  </si>
  <si>
    <t>0873400003922000651</t>
  </si>
  <si>
    <t>https://zakupki.gov.ru/epz/order/notice/ea20/view/common-info.html?regNumber=0873400003922000651</t>
  </si>
  <si>
    <t>0873400003922000651_358372</t>
  </si>
  <si>
    <t>Ивановская область, Калужская область, Костромская область, Тамбовская область, Ярославская область</t>
  </si>
  <si>
    <t>0873400003922000652</t>
  </si>
  <si>
    <t>https://zakupki.gov.ru/epz/order/notice/ea20/view/common-info.html?regNumber=0873400003922000652</t>
  </si>
  <si>
    <t>0873400003922000652_358372</t>
  </si>
  <si>
    <t>Архангельская область, Вологодская область, Калининградская область, Ленинградская область, Мурманская область, Ненецкий а.о., Республика Карелия</t>
  </si>
  <si>
    <t>0873400003922000653</t>
  </si>
  <si>
    <t>https://zakupki.gov.ru/epz/order/notice/ea20/view/common-info.html?regNumber=0873400003922000653</t>
  </si>
  <si>
    <t>0873400003922000653_358372</t>
  </si>
  <si>
    <t>Республика Марий Эл, Республика Мордовия, Самарская область, Республика Татарстан, Чувашская Республика</t>
  </si>
  <si>
    <t>0873400003922000654</t>
  </si>
  <si>
    <t>https://zakupki.gov.ru/epz/order/notice/ea20/view/common-info.html?regNumber=0873400003922000654</t>
  </si>
  <si>
    <t>0873400003922000654_358372</t>
  </si>
  <si>
    <t>Белгородская область, Брянская область, Воронежская область, Липецкая область, Рязанская область</t>
  </si>
  <si>
    <t>0873400003922000655</t>
  </si>
  <si>
    <t>https://zakupki.gov.ru/epz/order/notice/ea20/view/common-info.html?regNumber=0873400003922000655</t>
  </si>
  <si>
    <t>0873400003922000655_358372</t>
  </si>
  <si>
    <t>Республика Адыгея, Ростовская область</t>
  </si>
  <si>
    <t>0873400003922000656</t>
  </si>
  <si>
    <t>https://zakupki.gov.ru/epz/order/notice/ea20/view/common-info.html?regNumber=0873400003922000656</t>
  </si>
  <si>
    <t>0873400003922000656_358372</t>
  </si>
  <si>
    <t>Кировская область, Пермский край, Ульяновская область</t>
  </si>
  <si>
    <t>0873400003922000657</t>
  </si>
  <si>
    <t>https://zakupki.gov.ru/epz/order/notice/ea20/view/common-info.html?regNumber=0873400003922000657</t>
  </si>
  <si>
    <t>0873400003922000657_358372</t>
  </si>
  <si>
    <t>0873400003922000658</t>
  </si>
  <si>
    <t>https://zakupki.gov.ru/epz/order/notice/ea20/view/common-info.html?regNumber=0873400003922000658</t>
  </si>
  <si>
    <t>0873400003922000658_358372</t>
  </si>
  <si>
    <t>0873400003922000659</t>
  </si>
  <si>
    <t>https://zakupki.gov.ru/epz/order/notice/ea20/view/common-info.html?regNumber=0873400003922000659</t>
  </si>
  <si>
    <t>0873400003922000659_358372</t>
  </si>
  <si>
    <t>0873400003922000660</t>
  </si>
  <si>
    <t>https://zakupki.gov.ru/epz/order/notice/ea20/view/common-info.html?regNumber=0873400003922000660</t>
  </si>
  <si>
    <t>0873400003922000660_358372</t>
  </si>
  <si>
    <t>Красноярский край</t>
  </si>
  <si>
    <t>0873400003922000661</t>
  </si>
  <si>
    <t>https://zakupki.gov.ru/epz/order/notice/ea20/view/common-info.html?regNumber=0873400003922000661</t>
  </si>
  <si>
    <t>0873400003922000661_358372</t>
  </si>
  <si>
    <t>Иркутская область, Новосибирская область, Омская область, Томская область</t>
  </si>
  <si>
    <t>0873400003922000662</t>
  </si>
  <si>
    <t>https://zakupki.gov.ru/epz/order/notice/ea20/view/common-info.html?regNumber=0873400003922000662</t>
  </si>
  <si>
    <t>0873400003922000662_358372</t>
  </si>
  <si>
    <t>Курганская область, Оренбургская область, Пензенская область, Тюменская область, Ульяновская область, ХМАО</t>
  </si>
  <si>
    <t>0873400003922000663</t>
  </si>
  <si>
    <t>https://zakupki.gov.ru/epz/order/notice/ea20/view/common-info.html?regNumber=0873400003922000663</t>
  </si>
  <si>
    <t>0873400003922000663_358372</t>
  </si>
  <si>
    <t>Липецкая область, Орловская область, Рязанская область, Тамбовская область, Тверская область, Тульская область, Ярославская область, г. Санкт-Петербург</t>
  </si>
  <si>
    <t>0873400003922000664</t>
  </si>
  <si>
    <t>https://zakupki.gov.ru/epz/order/notice/ea20/view/common-info.html?regNumber=0873400003922000664</t>
  </si>
  <si>
    <t>0873400003922000664_358372</t>
  </si>
  <si>
    <t>Алтайский край, г. Байконур, Кузбасс, Республика Алтай, Республика Тыва, Республика Хакасия, Челябинская область</t>
  </si>
  <si>
    <t>0873400003922000665</t>
  </si>
  <si>
    <t>https://zakupki.gov.ru/epz/order/notice/ea20/view/common-info.html?regNumber=0873400003922000665</t>
  </si>
  <si>
    <t>0873400003922000665_358372</t>
  </si>
  <si>
    <t>Аталурен, порошок для приема внутрь, 1000 мг</t>
  </si>
  <si>
    <t>1. порошок для приема внутрь, 1000 мг (пакетик-саше) 4000 мг х 30 (пачка картонная);
2. порошок для приема внутрь, 1000 мг (пакетик-саше) 4000 мг х 30 (пачка картонная).</t>
  </si>
  <si>
    <t>0873400003922000666</t>
  </si>
  <si>
    <t>https://zakupki.gov.ru/epz/order/notice/ea20/view/common-info.html?regNumber=0873400003922000666</t>
  </si>
  <si>
    <t>0873400003922000666_358372</t>
  </si>
  <si>
    <t>Аталурен, порошок для приема внутрь, 150 мг</t>
  </si>
  <si>
    <t>40 субъектов</t>
  </si>
  <si>
    <t>0873400003922000667</t>
  </si>
  <si>
    <t>https://zakupki.gov.ru/epz/order/notice/ea20/view/common-info.html?regNumber=0873400003922000667</t>
  </si>
  <si>
    <t>0873400003922000667_358372</t>
  </si>
  <si>
    <t>Архангельская область, Вологодская область, Калининградская область, Курская область, Ленинградская область, Мурманская область, Ненецкий а.о., Новгородская область, Псковская область, Республика Карелия, Республика Коми, Смоленская область</t>
  </si>
  <si>
    <t>0873400003922000668</t>
  </si>
  <si>
    <t>https://zakupki.gov.ru/epz/order/notice/ea20/view/common-info.html?regNumber=0873400003922000668</t>
  </si>
  <si>
    <t>0873400003922000668_358372</t>
  </si>
  <si>
    <t>Белгородская область, Брянская область, Владимирская область, Воронежская область, Ивановская область, Калужская область, Космтромская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 г. Москва</t>
  </si>
  <si>
    <t>0873400003922000669</t>
  </si>
  <si>
    <t>https://zakupki.gov.ru/epz/order/notice/ea20/view/common-info.html?regNumber=0873400003922000669</t>
  </si>
  <si>
    <t>0873400003922000669_358372</t>
  </si>
  <si>
    <t>0873400003922000670</t>
  </si>
  <si>
    <t>https://zakupki.gov.ru/epz/order/notice/ea20/view/common-info.html?regNumber=0873400003922000670</t>
  </si>
  <si>
    <t>0873400003922000670_358372</t>
  </si>
  <si>
    <t>. порошок для приема внутрь, 250 мг (пакетик-саше) 1000 мг х 30 (пачка картонная);
2. порошок для приема внутрь, 250 мг (пакетик-саше) 1000 мг х 30 (пачка картонная).</t>
  </si>
  <si>
    <t>Белгородская область, Брянская область, Владимирская область, Воронежская область, Ивановская область, Калужская область, Костромская область</t>
  </si>
  <si>
    <t>0873400003922000671</t>
  </si>
  <si>
    <t>https://zakupki.gov.ru/epz/order/notice/ea20/view/common-info.html?regNumber=0873400003922000671</t>
  </si>
  <si>
    <t>0873400003922000671_358372</t>
  </si>
  <si>
    <t>0873400003922000672</t>
  </si>
  <si>
    <t>https://zakupki.gov.ru/epz/order/notice/ea20/view/common-info.html?regNumber=0873400003922000672</t>
  </si>
  <si>
    <t>0873400003922000672_358372</t>
  </si>
  <si>
    <t>Ивакафтор + Лумакафтор, гранулы, 125 мг + 200 мг</t>
  </si>
  <si>
    <t>Оркамби®</t>
  </si>
  <si>
    <t>гранулы, 125 мг+100 мг (саше) 331.1 мг х 56 (пачка картонная)</t>
  </si>
  <si>
    <t>0873400003922000673</t>
  </si>
  <si>
    <t>https://zakupki.gov.ru/epz/order/notice/ea20/view/common-info.html?regNumber=0873400003922000673</t>
  </si>
  <si>
    <t>Вакцина для профилактики пневмококковых инфекций, суспензия для внутримышечного введения, 0,5 мл/доза</t>
  </si>
  <si>
    <t>0873400003922000674</t>
  </si>
  <si>
    <t>https://zakupki.gov.ru/epz/order/notice/ea20/view/common-info.html?regNumber=0873400003922000674</t>
  </si>
  <si>
    <t>ед поствщик</t>
  </si>
  <si>
    <t>0873400003922000675</t>
  </si>
  <si>
    <t>0873400003922000676</t>
  </si>
  <si>
    <t>Иммуноглобулин человека нормальный, раствор для инфузий 100 мг/мл и/или раствор для внутривенных и подкожных инфузий 10 %</t>
  </si>
  <si>
    <t>0873400003922000679</t>
  </si>
  <si>
    <t>Онасемноген абепарвовек, раствор для инфузий, 2x10^13 вектор-геномов/мл</t>
  </si>
  <si>
    <t>0873400003922000680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</si>
</sst>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
  </numFmts>
  <fonts count="7" x14ac:knownFonts="1">
    <font>
      <sz val="11"/>
      <color theme="1"/>
      <name val="Calibri"/>
      <family val="2"/>
      <scheme val="minor"/>
    </font>
    <font>
      <sz val="12"/>
      <color theme="1"/>
      <name val="Times New Roman"/>
      <family val="1"/>
      <charset val="204"/>
    </font>
    <font>
      <sz val="12"/>
      <name val="Times New Roman"/>
      <family val="1"/>
      <charset val="204"/>
    </font>
    <font>
      <u/>
      <sz val="11"/>
      <color theme="10"/>
      <name val="Calibri"/>
      <family val="2"/>
      <scheme val="minor"/>
    </font>
    <font>
      <u/>
      <sz val="12"/>
      <color theme="10"/>
      <name val="Times New Roman"/>
      <family val="1"/>
      <charset val="204"/>
    </font>
    <font>
      <sz val="12"/>
      <color rgb="FF000000"/>
      <name val="Times New Roman"/>
      <family val="1"/>
      <charset val="204"/>
    </font>
    <font>
      <sz val="12"/>
      <color theme="1"/>
      <name val="Calibri"/>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79">
    <xf numFmtId="0" fontId="0" fillId="0" borderId="0" xfId="0"/>
    <xf numFmtId="0" fontId="0" fillId="0" borderId="0" xfId="0" applyAlignment="1">
      <alignment horizontal="center"/>
    </xf>
    <xf numFmtId="0" fontId="1" fillId="2" borderId="0" xfId="0" applyFont="1" applyFill="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wrapText="1"/>
    </xf>
    <xf numFmtId="4" fontId="2" fillId="0" borderId="0" xfId="0" applyNumberFormat="1" applyFont="1" applyAlignment="1">
      <alignment horizontal="center" vertical="center" wrapText="1"/>
    </xf>
    <xf numFmtId="0" fontId="1" fillId="0" borderId="0" xfId="0" applyFont="1" applyAlignment="1">
      <alignment horizontal="center" vertical="center" wrapText="1"/>
    </xf>
    <xf numFmtId="49" fontId="2" fillId="0" borderId="1" xfId="0" applyNumberFormat="1" applyFont="1" applyBorder="1" applyAlignment="1">
      <alignment vertical="center" wrapText="1"/>
    </xf>
    <xf numFmtId="0" fontId="2" fillId="0" borderId="1" xfId="0" applyFont="1" applyBorder="1" applyAlignment="1">
      <alignment vertical="center" wrapText="1"/>
    </xf>
    <xf numFmtId="14" fontId="2" fillId="0" borderId="1" xfId="0" applyNumberFormat="1" applyFont="1" applyBorder="1" applyAlignment="1">
      <alignment vertical="center" wrapText="1"/>
    </xf>
    <xf numFmtId="49" fontId="2" fillId="0" borderId="8" xfId="0" applyNumberFormat="1" applyFont="1" applyBorder="1" applyAlignment="1">
      <alignment vertical="center" wrapText="1"/>
    </xf>
    <xf numFmtId="0" fontId="2" fillId="0" borderId="8" xfId="0" applyFont="1" applyBorder="1" applyAlignment="1">
      <alignment vertical="center" wrapText="1"/>
    </xf>
    <xf numFmtId="14" fontId="2" fillId="0" borderId="8" xfId="0" applyNumberFormat="1" applyFont="1" applyBorder="1" applyAlignment="1">
      <alignment vertical="center" wrapText="1"/>
    </xf>
    <xf numFmtId="49" fontId="1" fillId="0" borderId="9" xfId="0" applyNumberFormat="1" applyFont="1" applyBorder="1" applyAlignment="1" applyProtection="1">
      <alignment horizontal="center" vertical="center"/>
      <protection locked="0"/>
    </xf>
    <xf numFmtId="14" fontId="1" fillId="0" borderId="9" xfId="0" applyNumberFormat="1" applyFont="1" applyBorder="1" applyAlignment="1" applyProtection="1">
      <alignment horizontal="center" vertical="center"/>
      <protection locked="0"/>
    </xf>
    <xf numFmtId="0" fontId="1" fillId="0" borderId="9" xfId="0" applyFont="1" applyBorder="1" applyAlignment="1" applyProtection="1">
      <alignment horizontal="center" vertical="center" wrapText="1"/>
      <protection locked="0"/>
    </xf>
    <xf numFmtId="49" fontId="4" fillId="0" borderId="9" xfId="1" applyNumberFormat="1" applyFont="1" applyFill="1" applyBorder="1" applyAlignment="1" applyProtection="1">
      <alignment horizontal="center" vertical="center" wrapText="1"/>
      <protection locked="0"/>
    </xf>
    <xf numFmtId="0" fontId="1" fillId="0" borderId="9" xfId="0" applyFont="1" applyBorder="1" applyAlignment="1">
      <alignment horizontal="center" vertical="center"/>
    </xf>
    <xf numFmtId="49" fontId="1" fillId="0" borderId="9" xfId="0" applyNumberFormat="1" applyFont="1" applyBorder="1" applyAlignment="1">
      <alignment horizontal="center" vertical="center"/>
    </xf>
    <xf numFmtId="14" fontId="1" fillId="0" borderId="9" xfId="0" applyNumberFormat="1" applyFont="1" applyBorder="1" applyAlignment="1">
      <alignment horizontal="center" vertical="center"/>
    </xf>
    <xf numFmtId="49" fontId="4" fillId="0" borderId="9" xfId="1" applyNumberFormat="1" applyFont="1" applyFill="1" applyBorder="1" applyAlignment="1">
      <alignment horizontal="center" vertical="center" wrapText="1"/>
    </xf>
    <xf numFmtId="0" fontId="1" fillId="0" borderId="9" xfId="0" applyFont="1" applyBorder="1" applyAlignment="1" applyProtection="1">
      <alignment horizontal="center" vertical="center"/>
      <protection locked="0"/>
    </xf>
    <xf numFmtId="49" fontId="3" fillId="0" borderId="9" xfId="1" applyNumberFormat="1" applyFill="1" applyBorder="1" applyAlignment="1">
      <alignment horizontal="center" vertical="center" wrapText="1"/>
    </xf>
    <xf numFmtId="0" fontId="3" fillId="0" borderId="9" xfId="1" applyFill="1" applyBorder="1" applyAlignment="1">
      <alignment horizontal="center" vertical="center" wrapText="1"/>
    </xf>
    <xf numFmtId="0" fontId="1" fillId="0" borderId="5" xfId="0" applyFont="1" applyBorder="1" applyAlignment="1">
      <alignment horizontal="center" vertical="center" wrapText="1"/>
    </xf>
    <xf numFmtId="49" fontId="2" fillId="0" borderId="9" xfId="0" applyNumberFormat="1" applyFont="1" applyBorder="1" applyAlignment="1">
      <alignment horizontal="center" vertical="center"/>
    </xf>
    <xf numFmtId="14"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14" fontId="1" fillId="0" borderId="0" xfId="0" applyNumberFormat="1" applyFont="1" applyAlignment="1">
      <alignment horizontal="center" vertical="center"/>
    </xf>
    <xf numFmtId="49" fontId="1" fillId="0" borderId="0" xfId="0" applyNumberFormat="1" applyFont="1" applyAlignment="1">
      <alignment horizontal="center" vertical="center"/>
    </xf>
    <xf numFmtId="4" fontId="1" fillId="0" borderId="9" xfId="0" applyNumberFormat="1" applyFont="1" applyBorder="1" applyAlignment="1">
      <alignment horizontal="center" vertical="center"/>
    </xf>
    <xf numFmtId="4" fontId="2" fillId="0" borderId="9" xfId="0" applyNumberFormat="1" applyFont="1" applyBorder="1" applyAlignment="1">
      <alignment horizontal="center" vertical="center" wrapText="1"/>
    </xf>
    <xf numFmtId="4" fontId="1" fillId="0" borderId="9" xfId="0" applyNumberFormat="1" applyFont="1" applyBorder="1" applyAlignment="1" applyProtection="1">
      <alignment horizontal="center" vertical="center"/>
      <protection locked="0"/>
    </xf>
    <xf numFmtId="4" fontId="2" fillId="0" borderId="9" xfId="0" applyNumberFormat="1" applyFont="1" applyBorder="1" applyAlignment="1" applyProtection="1">
      <alignment horizontal="center" vertical="center" wrapText="1"/>
      <protection locked="0"/>
    </xf>
    <xf numFmtId="4" fontId="1" fillId="0" borderId="0" xfId="0" applyNumberFormat="1" applyFont="1" applyAlignment="1">
      <alignment horizontal="center" vertical="center"/>
    </xf>
    <xf numFmtId="4" fontId="1" fillId="0" borderId="9" xfId="0" applyNumberFormat="1" applyFont="1" applyBorder="1" applyAlignment="1" applyProtection="1">
      <alignment horizontal="center" vertical="center" wrapText="1"/>
      <protection locked="0"/>
    </xf>
    <xf numFmtId="16" fontId="1" fillId="0" borderId="9" xfId="0" applyNumberFormat="1" applyFont="1" applyBorder="1" applyAlignment="1">
      <alignment horizontal="center" vertical="center" wrapText="1"/>
    </xf>
    <xf numFmtId="14" fontId="1" fillId="0" borderId="9"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1" fontId="1" fillId="0" borderId="9" xfId="0" applyNumberFormat="1" applyFont="1" applyBorder="1" applyAlignment="1">
      <alignment horizontal="center" vertical="center"/>
    </xf>
    <xf numFmtId="3" fontId="1" fillId="0" borderId="9" xfId="0" applyNumberFormat="1" applyFont="1" applyBorder="1" applyAlignment="1">
      <alignment horizontal="center" vertical="center"/>
    </xf>
    <xf numFmtId="3" fontId="1" fillId="0" borderId="9" xfId="0" applyNumberFormat="1" applyFont="1" applyBorder="1" applyAlignment="1">
      <alignment horizontal="center" vertical="center" wrapText="1"/>
    </xf>
    <xf numFmtId="1" fontId="1" fillId="0" borderId="9" xfId="0" applyNumberFormat="1" applyFont="1" applyBorder="1" applyAlignment="1" applyProtection="1">
      <alignment horizontal="center" vertical="center"/>
      <protection locked="0"/>
    </xf>
    <xf numFmtId="3" fontId="1" fillId="0" borderId="9" xfId="0" applyNumberFormat="1" applyFont="1" applyBorder="1" applyAlignment="1" applyProtection="1">
      <alignment horizontal="center" vertical="center"/>
      <protection locked="0"/>
    </xf>
    <xf numFmtId="3" fontId="1" fillId="0" borderId="0" xfId="0" applyNumberFormat="1" applyFont="1" applyAlignment="1">
      <alignment horizontal="center" vertical="center"/>
    </xf>
    <xf numFmtId="4" fontId="1" fillId="0" borderId="9" xfId="0" applyNumberFormat="1" applyFont="1" applyBorder="1" applyAlignment="1">
      <alignment horizontal="center" vertical="center" wrapText="1"/>
    </xf>
    <xf numFmtId="164" fontId="1" fillId="0" borderId="9" xfId="0" applyNumberFormat="1" applyFont="1" applyBorder="1" applyAlignment="1">
      <alignment horizontal="center" vertical="center"/>
    </xf>
    <xf numFmtId="1" fontId="2" fillId="0" borderId="9" xfId="0" applyNumberFormat="1" applyFont="1" applyBorder="1" applyAlignment="1">
      <alignment horizontal="center" vertical="center"/>
    </xf>
    <xf numFmtId="3" fontId="2" fillId="0" borderId="9" xfId="0" applyNumberFormat="1" applyFont="1" applyBorder="1" applyAlignment="1">
      <alignment horizontal="center" vertical="center"/>
    </xf>
    <xf numFmtId="165" fontId="1" fillId="0" borderId="9" xfId="0" applyNumberFormat="1" applyFont="1" applyBorder="1" applyAlignment="1">
      <alignment horizontal="center" vertical="center"/>
    </xf>
    <xf numFmtId="4" fontId="2" fillId="0" borderId="2" xfId="0" applyNumberFormat="1" applyFont="1" applyBorder="1" applyAlignment="1">
      <alignment horizontal="left" vertical="center"/>
    </xf>
    <xf numFmtId="4" fontId="2" fillId="0" borderId="3"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4" fontId="5" fillId="0" borderId="9" xfId="0" applyNumberFormat="1" applyFont="1" applyBorder="1" applyAlignment="1">
      <alignment horizontal="center" vertical="center"/>
    </xf>
    <xf numFmtId="4" fontId="2" fillId="0" borderId="9" xfId="0" applyNumberFormat="1" applyFont="1" applyBorder="1" applyAlignment="1">
      <alignment horizontal="center" vertical="center"/>
    </xf>
    <xf numFmtId="14" fontId="2" fillId="0" borderId="5" xfId="0" applyNumberFormat="1" applyFont="1" applyBorder="1" applyAlignment="1">
      <alignment horizontal="left" vertical="center"/>
    </xf>
    <xf numFmtId="14" fontId="2" fillId="0" borderId="6" xfId="0" applyNumberFormat="1" applyFont="1" applyBorder="1" applyAlignment="1">
      <alignment horizontal="center" vertical="center"/>
    </xf>
    <xf numFmtId="14" fontId="2" fillId="0" borderId="7" xfId="0" applyNumberFormat="1" applyFont="1" applyBorder="1" applyAlignment="1">
      <alignment horizontal="center" vertical="center"/>
    </xf>
    <xf numFmtId="4" fontId="2" fillId="0" borderId="9" xfId="0" applyNumberFormat="1" applyFont="1" applyBorder="1" applyAlignment="1">
      <alignment vertical="center" wrapText="1"/>
    </xf>
    <xf numFmtId="14" fontId="2" fillId="0" borderId="9" xfId="0" applyNumberFormat="1" applyFont="1" applyBorder="1" applyAlignment="1">
      <alignment horizontal="center" vertical="center" wrapText="1"/>
    </xf>
    <xf numFmtId="166" fontId="1" fillId="0" borderId="9" xfId="0" applyNumberFormat="1" applyFont="1" applyBorder="1" applyAlignment="1">
      <alignment horizontal="center" vertical="center"/>
    </xf>
    <xf numFmtId="166" fontId="1" fillId="0" borderId="9" xfId="0" applyNumberFormat="1" applyFont="1" applyBorder="1" applyAlignment="1">
      <alignment horizontal="center" vertical="center" wrapText="1"/>
    </xf>
    <xf numFmtId="0" fontId="2" fillId="0" borderId="9" xfId="0" applyFont="1" applyBorder="1" applyAlignment="1" applyProtection="1">
      <alignment horizontal="center" vertical="center" wrapText="1"/>
      <protection locked="0"/>
    </xf>
    <xf numFmtId="4" fontId="2" fillId="0" borderId="1" xfId="0" applyNumberFormat="1" applyFont="1" applyBorder="1" applyAlignment="1">
      <alignment horizontal="center" vertical="center" wrapText="1"/>
    </xf>
    <xf numFmtId="4" fontId="2" fillId="0" borderId="8"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8"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1" fontId="2" fillId="0" borderId="1" xfId="0" applyNumberFormat="1" applyFont="1" applyBorder="1" applyAlignment="1">
      <alignment horizontal="center" vertical="center" wrapText="1"/>
    </xf>
    <xf numFmtId="1" fontId="2" fillId="0" borderId="8" xfId="0" applyNumberFormat="1"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39" TargetMode="External"/><Relationship Id="rId21" Type="http://schemas.openxmlformats.org/officeDocument/2006/relationships/hyperlink" Target="https://zakupki.gov.ru/epz/order/notice/ea20/view/common-info.html?regNumber=0873400003922000389" TargetMode="External"/><Relationship Id="rId42" Type="http://schemas.openxmlformats.org/officeDocument/2006/relationships/hyperlink" Target="https://zakupki.gov.ru/epz/order/notice/ea20/view/common-info.html?regNumber=0873400003922000560" TargetMode="External"/><Relationship Id="rId63" Type="http://schemas.openxmlformats.org/officeDocument/2006/relationships/hyperlink" Target="https://zakupki.gov.ru/epz/order/notice/ea20/view/common-info.html?regNumber=0873400003922000585" TargetMode="External"/><Relationship Id="rId84" Type="http://schemas.openxmlformats.org/officeDocument/2006/relationships/hyperlink" Target="https://zakupki.gov.ru/epz/order/notice/ea20/view/common-info.html?regNumber=0873400003922000618" TargetMode="External"/><Relationship Id="rId138" Type="http://schemas.openxmlformats.org/officeDocument/2006/relationships/hyperlink" Target="https://zakupki.gov.ru/epz/order/notice/ea20/view/common-info.html?regNumber=0873400003922000657" TargetMode="External"/><Relationship Id="rId159" Type="http://schemas.openxmlformats.org/officeDocument/2006/relationships/hyperlink" Target="https://zakupki.gov.ru/epz/order/notice/ea44/view/common-info.html?regNumber=0873400003921000353" TargetMode="External"/><Relationship Id="rId170" Type="http://schemas.openxmlformats.org/officeDocument/2006/relationships/hyperlink" Target="https://zakupki.gov.ru/epz/contract/contractCard/common-info.html?reestrNumber=1970515020221000187" TargetMode="External"/><Relationship Id="rId107" Type="http://schemas.openxmlformats.org/officeDocument/2006/relationships/hyperlink" Target="https://zakupki.gov.ru/epz/order/notice/ea20/view/common-info.html?regNumber=0873400003922000626" TargetMode="External"/><Relationship Id="rId11" Type="http://schemas.openxmlformats.org/officeDocument/2006/relationships/hyperlink" Target="https://zakupki.gov.ru/epz/order/notice/ea20/view/common-info.html?regNumber=0873400003922000425" TargetMode="External"/><Relationship Id="rId32" Type="http://schemas.openxmlformats.org/officeDocument/2006/relationships/hyperlink" Target="https://zakupki.gov.ru/epz/order/notice/ea20/view/common-info.html?regNumber=0873400003922000551" TargetMode="External"/><Relationship Id="rId53" Type="http://schemas.openxmlformats.org/officeDocument/2006/relationships/hyperlink" Target="https://zakupki.gov.ru/epz/order/notice/ea20/view/common-info.html?regNumber=0873400003922000567" TargetMode="External"/><Relationship Id="rId74" Type="http://schemas.openxmlformats.org/officeDocument/2006/relationships/hyperlink" Target="https://zakupki.gov.ru/epz/order/notice/ea20/view/common-info.html?regNumber=0873400003922000594" TargetMode="External"/><Relationship Id="rId128" Type="http://schemas.openxmlformats.org/officeDocument/2006/relationships/hyperlink" Target="https://zakupki.gov.ru/epz/order/notice/ea20/view/common-info.html?regNumber=0873400003922000647" TargetMode="External"/><Relationship Id="rId149" Type="http://schemas.openxmlformats.org/officeDocument/2006/relationships/hyperlink" Target="https://zakupki.gov.ru/epz/order/notice/ea20/view/common-info.html?regNumber=0873400003922000668" TargetMode="External"/><Relationship Id="rId5" Type="http://schemas.openxmlformats.org/officeDocument/2006/relationships/hyperlink" Target="https://zakupki.gov.ru/epz/order/notice/ea20/view/common-info.html?regNumber=0873400003922000410" TargetMode="External"/><Relationship Id="rId95" Type="http://schemas.openxmlformats.org/officeDocument/2006/relationships/hyperlink" Target="https://zakupki.gov.ru/epz/order/notice/ea20/view/common-info.html?regNumber=0873400003922000604" TargetMode="External"/><Relationship Id="rId160" Type="http://schemas.openxmlformats.org/officeDocument/2006/relationships/hyperlink" Target="https://zakupki.gov.ru/epz/order/notice/ea20/view/common-info.html?regNumber=0873400003922000002" TargetMode="External"/><Relationship Id="rId22" Type="http://schemas.openxmlformats.org/officeDocument/2006/relationships/hyperlink" Target="https://zakupki.gov.ru/epz/order/notice/ea20/view/common-info.html?regNumber=0873400003922000380" TargetMode="External"/><Relationship Id="rId43" Type="http://schemas.openxmlformats.org/officeDocument/2006/relationships/hyperlink" Target="https://zakupki.gov.ru/epz/order/notice/ea20/view/common-info.html?regNumber=0873400003922000561" TargetMode="External"/><Relationship Id="rId64" Type="http://schemas.openxmlformats.org/officeDocument/2006/relationships/hyperlink" Target="https://zakupki.gov.ru/epz/order/notice/ea20/view/common-info.html?regNumber=0873400003922000586" TargetMode="External"/><Relationship Id="rId118" Type="http://schemas.openxmlformats.org/officeDocument/2006/relationships/hyperlink" Target="https://zakupki.gov.ru/epz/order/notice/ea20/view/common-info.html?regNumber=0873400003922000640" TargetMode="External"/><Relationship Id="rId139" Type="http://schemas.openxmlformats.org/officeDocument/2006/relationships/hyperlink" Target="https://zakupki.gov.ru/epz/order/notice/ea20/view/common-info.html?regNumber=0873400003922000658" TargetMode="External"/><Relationship Id="rId85" Type="http://schemas.openxmlformats.org/officeDocument/2006/relationships/hyperlink" Target="https://zakupki.gov.ru/epz/order/notice/ea20/view/common-info.html?regNumber=0873400003922000617" TargetMode="External"/><Relationship Id="rId150" Type="http://schemas.openxmlformats.org/officeDocument/2006/relationships/hyperlink" Target="https://zakupki.gov.ru/epz/order/notice/ea20/view/common-info.html?regNumber=0873400003922000669" TargetMode="External"/><Relationship Id="rId171" Type="http://schemas.openxmlformats.org/officeDocument/2006/relationships/hyperlink" Target="https://zakupki.gov.ru/epz/order/notice/ea44/view/common-info.html?regNumber=0873400003921000393" TargetMode="External"/><Relationship Id="rId12" Type="http://schemas.openxmlformats.org/officeDocument/2006/relationships/hyperlink" Target="https://zakupki.gov.ru/epz/order/notice/ea20/view/common-info.html?regNumber=0873400003922000424" TargetMode="External"/><Relationship Id="rId33" Type="http://schemas.openxmlformats.org/officeDocument/2006/relationships/hyperlink" Target="https://zakupki.gov.ru/epz/order/notice/ea20/view/common-info.html?regNumber=0873400003922000552" TargetMode="External"/><Relationship Id="rId108" Type="http://schemas.openxmlformats.org/officeDocument/2006/relationships/hyperlink" Target="https://zakupki.gov.ru/epz/order/notice/ea20/view/common-info.html?regNumber=0873400003922000627" TargetMode="External"/><Relationship Id="rId129" Type="http://schemas.openxmlformats.org/officeDocument/2006/relationships/hyperlink" Target="https://zakupki.gov.ru/epz/order/notice/ea20/view/common-info.html?regNumber=0873400003922000648" TargetMode="External"/><Relationship Id="rId54" Type="http://schemas.openxmlformats.org/officeDocument/2006/relationships/hyperlink" Target="https://zakupki.gov.ru/epz/order/notice/ea20/view/common-info.html?regNumber=0873400003922000574" TargetMode="External"/><Relationship Id="rId75" Type="http://schemas.openxmlformats.org/officeDocument/2006/relationships/hyperlink" Target="https://zakupki.gov.ru/epz/order/notice/ea20/view/common-info.html?regNumber=0873400003922000595" TargetMode="External"/><Relationship Id="rId96" Type="http://schemas.openxmlformats.org/officeDocument/2006/relationships/hyperlink" Target="https://zakupki.gov.ru/epz/order/notice/ea20/view/common-info.html?regNumber=0873400003922000603" TargetMode="External"/><Relationship Id="rId140" Type="http://schemas.openxmlformats.org/officeDocument/2006/relationships/hyperlink" Target="https://zakupki.gov.ru/epz/order/notice/ea20/view/common-info.html?regNumber=0873400003922000659" TargetMode="External"/><Relationship Id="rId161" Type="http://schemas.openxmlformats.org/officeDocument/2006/relationships/hyperlink" Target="https://zakupki.gov.ru/epz/order/notice/ea20/view/common-info.html?regNumber=0873400003922000325" TargetMode="External"/><Relationship Id="rId6" Type="http://schemas.openxmlformats.org/officeDocument/2006/relationships/hyperlink" Target="https://zakupki.gov.ru/epz/order/notice/ea20/view/common-info.html?regNumber=0873400003922000412" TargetMode="External"/><Relationship Id="rId23" Type="http://schemas.openxmlformats.org/officeDocument/2006/relationships/hyperlink" Target="https://zakupki.gov.ru/epz/order/notice/ea20/view/common-info.html?regNumber=0873400003922000373" TargetMode="External"/><Relationship Id="rId28" Type="http://schemas.openxmlformats.org/officeDocument/2006/relationships/hyperlink" Target="https://zakupki.gov.ru/epz/order/notice/ea20/view/common-info.html?regNumber=0873400003922000547" TargetMode="External"/><Relationship Id="rId49" Type="http://schemas.openxmlformats.org/officeDocument/2006/relationships/hyperlink" Target="https://zakupki.gov.ru/epz/order/notice/ea20/view/common-info.html?regNumber=0873400003922000570" TargetMode="External"/><Relationship Id="rId114" Type="http://schemas.openxmlformats.org/officeDocument/2006/relationships/hyperlink" Target="https://zakupki.gov.ru/epz/order/notice/ea20/view/common-info.html?regNumber=0873400003922000633" TargetMode="External"/><Relationship Id="rId119" Type="http://schemas.openxmlformats.org/officeDocument/2006/relationships/hyperlink" Target="https://zakupki.gov.ru/epz/order/notice/ea20/view/common-info.html?regNumber=0873400003922000644" TargetMode="External"/><Relationship Id="rId44" Type="http://schemas.openxmlformats.org/officeDocument/2006/relationships/hyperlink" Target="https://zakupki.gov.ru/epz/order/notice/ea20/view/common-info.html?regNumber=0873400003922000564" TargetMode="External"/><Relationship Id="rId60" Type="http://schemas.openxmlformats.org/officeDocument/2006/relationships/hyperlink" Target="https://zakupki.gov.ru/epz/order/notice/ea20/view/common-info.html?regNumber=0873400003922000573" TargetMode="External"/><Relationship Id="rId65" Type="http://schemas.openxmlformats.org/officeDocument/2006/relationships/hyperlink" Target="https://zakupki.gov.ru/epz/order/notice/ea20/view/common-info.html?regNumber=0873400003922000587" TargetMode="External"/><Relationship Id="rId81" Type="http://schemas.openxmlformats.org/officeDocument/2006/relationships/hyperlink" Target="https://zakupki.gov.ru/epz/order/notice/ea20/view/common-info.html?regNumber=0873400003922000621" TargetMode="External"/><Relationship Id="rId86" Type="http://schemas.openxmlformats.org/officeDocument/2006/relationships/hyperlink" Target="https://zakupki.gov.ru/epz/order/notice/ea20/view/common-info.html?regNumber=0873400003922000616" TargetMode="External"/><Relationship Id="rId130" Type="http://schemas.openxmlformats.org/officeDocument/2006/relationships/hyperlink" Target="https://zakupki.gov.ru/epz/order/notice/ea20/view/common-info.html?regNumber=0873400003922000649" TargetMode="External"/><Relationship Id="rId135" Type="http://schemas.openxmlformats.org/officeDocument/2006/relationships/hyperlink" Target="https://zakupki.gov.ru/epz/order/notice/ea20/view/common-info.html?regNumber=0873400003922000654" TargetMode="External"/><Relationship Id="rId151" Type="http://schemas.openxmlformats.org/officeDocument/2006/relationships/hyperlink" Target="https://zakupki.gov.ru/epz/order/notice/ea20/view/common-info.html?regNumber=0873400003922000670" TargetMode="External"/><Relationship Id="rId156" Type="http://schemas.openxmlformats.org/officeDocument/2006/relationships/hyperlink" Target="https://zakupki.gov.ru/epz/contract/contractCard/common-info.html?reestrNumber=1970515020221000185" TargetMode="External"/><Relationship Id="rId177" Type="http://schemas.openxmlformats.org/officeDocument/2006/relationships/hyperlink" Target="https://zakupki.gov.ru/epz/order/notice/ea20/view/common-info.html?regNumber=0873400003922000364" TargetMode="External"/><Relationship Id="rId172" Type="http://schemas.openxmlformats.org/officeDocument/2006/relationships/hyperlink" Target="https://zakupki.gov.ru/epz/order/notice/ea44/view/supplier-results.html?regNumber=0873400003921000258" TargetMode="External"/><Relationship Id="rId13" Type="http://schemas.openxmlformats.org/officeDocument/2006/relationships/hyperlink" Target="https://zakupki.gov.ru/epz/order/notice/ea20/view/common-info.html?regNumber=0873400003922000428" TargetMode="External"/><Relationship Id="rId18" Type="http://schemas.openxmlformats.org/officeDocument/2006/relationships/hyperlink" Target="https://zakupki.gov.ru/epz/order/notice/ea20/view/common-info.html?regNumber=0873400003922000422" TargetMode="External"/><Relationship Id="rId39" Type="http://schemas.openxmlformats.org/officeDocument/2006/relationships/hyperlink" Target="https://zakupki.gov.ru/epz/order/notice/ea20/view/common-info.html?regNumber=0873400003922000557" TargetMode="External"/><Relationship Id="rId109" Type="http://schemas.openxmlformats.org/officeDocument/2006/relationships/hyperlink" Target="https://zakupki.gov.ru/epz/order/notice/ea20/view/common-info.html?regNumber=0873400003922000628" TargetMode="External"/><Relationship Id="rId34" Type="http://schemas.openxmlformats.org/officeDocument/2006/relationships/hyperlink" Target="https://zakupki.gov.ru/epz/order/notice/ea20/view/common-info.html?regNumber=0873400003922000553" TargetMode="External"/><Relationship Id="rId50" Type="http://schemas.openxmlformats.org/officeDocument/2006/relationships/hyperlink" Target="https://zakupki.gov.ru/epz/order/notice/ea20/view/common-info.html?regNumber=0873400003922000571" TargetMode="External"/><Relationship Id="rId55" Type="http://schemas.openxmlformats.org/officeDocument/2006/relationships/hyperlink" Target="https://zakupki.gov.ru/epz/order/notice/ea20/view/common-info.html?regNumber=0873400003922000575" TargetMode="External"/><Relationship Id="rId76" Type="http://schemas.openxmlformats.org/officeDocument/2006/relationships/hyperlink" Target="https://zakupki.gov.ru/epz/order/notice/ea20/view/common-info.html?regNumber=0873400003922000596" TargetMode="External"/><Relationship Id="rId97" Type="http://schemas.openxmlformats.org/officeDocument/2006/relationships/hyperlink" Target="https://zakupki.gov.ru/epz/order/notice/ea20/view/common-info.html?regNumber=0873400003922000602" TargetMode="External"/><Relationship Id="rId104" Type="http://schemas.openxmlformats.org/officeDocument/2006/relationships/hyperlink" Target="https://zakupki.gov.ru/epz/order/notice/ea20/view/common-info.html?regNumber=0873400003922000611" TargetMode="External"/><Relationship Id="rId120" Type="http://schemas.openxmlformats.org/officeDocument/2006/relationships/hyperlink" Target="https://zakupki.gov.ru/epz/order/notice/ea20/view/common-info.html?regNumber=0873400003922000645" TargetMode="External"/><Relationship Id="rId125" Type="http://schemas.openxmlformats.org/officeDocument/2006/relationships/hyperlink" Target="https://zakupki.gov.ru/epz/order/notice/ea20/view/common-info.html?regNumber=0873400003922000642" TargetMode="External"/><Relationship Id="rId141" Type="http://schemas.openxmlformats.org/officeDocument/2006/relationships/hyperlink" Target="https://zakupki.gov.ru/epz/order/notice/ea20/view/common-info.html?regNumber=0873400003922000660" TargetMode="External"/><Relationship Id="rId146" Type="http://schemas.openxmlformats.org/officeDocument/2006/relationships/hyperlink" Target="https://zakupki.gov.ru/epz/order/notice/ea20/view/common-info.html?regNumber=0873400003922000665" TargetMode="External"/><Relationship Id="rId167" Type="http://schemas.openxmlformats.org/officeDocument/2006/relationships/hyperlink" Target="https://zakupki.gov.ru/epz/order/notice/ea20/view/common-info.html?regNumber=0873400003922000351" TargetMode="External"/><Relationship Id="rId7" Type="http://schemas.openxmlformats.org/officeDocument/2006/relationships/hyperlink" Target="https://zakupki.gov.ru/epz/order/notice/ea20/view/common-info.html?regNumber=0873400003922000406" TargetMode="External"/><Relationship Id="rId71" Type="http://schemas.openxmlformats.org/officeDocument/2006/relationships/hyperlink" Target="https://zakupki.gov.ru/epz/order/notice/ea20/view/common-info.html?regNumber=0873400003922000593" TargetMode="External"/><Relationship Id="rId92" Type="http://schemas.openxmlformats.org/officeDocument/2006/relationships/hyperlink" Target="https://zakupki.gov.ru/epz/order/notice/ea20/view/common-info.html?regNumber=0873400003922000607" TargetMode="External"/><Relationship Id="rId162" Type="http://schemas.openxmlformats.org/officeDocument/2006/relationships/hyperlink" Target="https://zakupki.gov.ru/epz/order/notice/ea20/view/common-info.html?regNumber=0873400003922000283" TargetMode="External"/><Relationship Id="rId2" Type="http://schemas.openxmlformats.org/officeDocument/2006/relationships/hyperlink" Target="https://zakupki.gov.ru/epz/order/notice/ea20/view/common-info.html?regNumber=0873400003922000429" TargetMode="External"/><Relationship Id="rId29" Type="http://schemas.openxmlformats.org/officeDocument/2006/relationships/hyperlink" Target="https://zakupki.gov.ru/epz/order/notice/ea20/view/common-info.html?regNumber=0873400003922000548" TargetMode="External"/><Relationship Id="rId24" Type="http://schemas.openxmlformats.org/officeDocument/2006/relationships/hyperlink" Target="https://zakupki.gov.ru/epz/contract/contractCard/common-info.html?reestrNumber=1970515020221000096" TargetMode="External"/><Relationship Id="rId40" Type="http://schemas.openxmlformats.org/officeDocument/2006/relationships/hyperlink" Target="https://zakupki.gov.ru/epz/order/notice/ea20/view/common-info.html?regNumber=0873400003922000558" TargetMode="External"/><Relationship Id="rId45" Type="http://schemas.openxmlformats.org/officeDocument/2006/relationships/hyperlink" Target="https://zakupki.gov.ru/epz/order/notice/ea20/view/common-info.html?regNumber=0873400003922000565" TargetMode="External"/><Relationship Id="rId66" Type="http://schemas.openxmlformats.org/officeDocument/2006/relationships/hyperlink" Target="https://zakupki.gov.ru/epz/order/notice/ea20/view/common-info.html?regNumber=0873400003922000588" TargetMode="External"/><Relationship Id="rId87" Type="http://schemas.openxmlformats.org/officeDocument/2006/relationships/hyperlink" Target="https://zakupki.gov.ru/epz/order/notice/ea20/view/common-info.html?regNumber=0873400003922000615" TargetMode="External"/><Relationship Id="rId110" Type="http://schemas.openxmlformats.org/officeDocument/2006/relationships/hyperlink" Target="https://zakupki.gov.ru/epz/order/notice/ea20/view/common-info.html?regNumber=0873400003922000629" TargetMode="External"/><Relationship Id="rId115" Type="http://schemas.openxmlformats.org/officeDocument/2006/relationships/hyperlink" Target="https://zakupki.gov.ru/epz/order/notice/ea20/view/common-info.html?regNumber=0873400003922000634" TargetMode="External"/><Relationship Id="rId131" Type="http://schemas.openxmlformats.org/officeDocument/2006/relationships/hyperlink" Target="https://zakupki.gov.ru/epz/order/notice/ea20/view/common-info.html?regNumber=0873400003922000650" TargetMode="External"/><Relationship Id="rId136" Type="http://schemas.openxmlformats.org/officeDocument/2006/relationships/hyperlink" Target="https://zakupki.gov.ru/epz/order/notice/ea20/view/common-info.html?regNumber=0873400003922000655" TargetMode="External"/><Relationship Id="rId157" Type="http://schemas.openxmlformats.org/officeDocument/2006/relationships/hyperlink" Target="https://zakupki.gov.ru/epz/order/notice/ea20/view/common-info.html?regNumber=0873400003922000003" TargetMode="External"/><Relationship Id="rId178" Type="http://schemas.openxmlformats.org/officeDocument/2006/relationships/hyperlink" Target="https://zakupki.gov.ru/epz/contract/contractCard/common-info.html?reestrNumber=1970515020221000132" TargetMode="External"/><Relationship Id="rId61" Type="http://schemas.openxmlformats.org/officeDocument/2006/relationships/hyperlink" Target="https://zakupki.gov.ru/epz/order/notice/ea20/view/common-info.html?regNumber=0873400003922000583" TargetMode="External"/><Relationship Id="rId82" Type="http://schemas.openxmlformats.org/officeDocument/2006/relationships/hyperlink" Target="https://zakupki.gov.ru/epz/order/notice/ea20/view/common-info.html?regNumber=0873400003922000620" TargetMode="External"/><Relationship Id="rId152" Type="http://schemas.openxmlformats.org/officeDocument/2006/relationships/hyperlink" Target="https://zakupki.gov.ru/epz/order/notice/ea20/view/common-info.html?regNumber=0873400003922000671" TargetMode="External"/><Relationship Id="rId173" Type="http://schemas.openxmlformats.org/officeDocument/2006/relationships/hyperlink" Target="https://zakupki.gov.ru/epz/order/notice/ea44/view/common-info.html?regNumber=0873400003921000388" TargetMode="External"/><Relationship Id="rId19" Type="http://schemas.openxmlformats.org/officeDocument/2006/relationships/hyperlink" Target="https://zakupki.gov.ru/epz/order/notice/ea20/view/common-info.html?regNumber=0873400003922000421" TargetMode="External"/><Relationship Id="rId14" Type="http://schemas.openxmlformats.org/officeDocument/2006/relationships/hyperlink" Target="https://zakupki.gov.ru/epz/order/notice/ea20/view/common-info.html?regNumber=0873400003922000417" TargetMode="External"/><Relationship Id="rId30" Type="http://schemas.openxmlformats.org/officeDocument/2006/relationships/hyperlink" Target="https://zakupki.gov.ru/epz/order/notice/ea20/view/common-info.html?regNumber=0873400003922000549" TargetMode="External"/><Relationship Id="rId35" Type="http://schemas.openxmlformats.org/officeDocument/2006/relationships/hyperlink" Target="https://zakupki.gov.ru/epz/order/notice/ea20/view/common-info.html?regNumber=0873400003922000554" TargetMode="External"/><Relationship Id="rId56" Type="http://schemas.openxmlformats.org/officeDocument/2006/relationships/hyperlink" Target="https://zakupki.gov.ru/epz/order/notice/ea20/view/common-info.html?regNumber=0873400003922000576" TargetMode="External"/><Relationship Id="rId77" Type="http://schemas.openxmlformats.org/officeDocument/2006/relationships/hyperlink" Target="https://zakupki.gov.ru/epz/order/notice/ea20/view/common-info.html?regNumber=0873400003922000598" TargetMode="External"/><Relationship Id="rId100" Type="http://schemas.openxmlformats.org/officeDocument/2006/relationships/hyperlink" Target="https://zakupki.gov.ru/epz/order/notice/ea20/view/common-info.html?regNumber=0873400003922000599" TargetMode="External"/><Relationship Id="rId105" Type="http://schemas.openxmlformats.org/officeDocument/2006/relationships/hyperlink" Target="https://zakupki.gov.ru/epz/order/notice/ea20/view/common-info.html?regNumber=0873400003922000624" TargetMode="External"/><Relationship Id="rId126" Type="http://schemas.openxmlformats.org/officeDocument/2006/relationships/hyperlink" Target="https://zakupki.gov.ru/epz/order/notice/ea20/view/common-info.html?regNumber=0873400003922000643" TargetMode="External"/><Relationship Id="rId147" Type="http://schemas.openxmlformats.org/officeDocument/2006/relationships/hyperlink" Target="https://zakupki.gov.ru/epz/order/notice/ea20/view/common-info.html?regNumber=0873400003922000666" TargetMode="External"/><Relationship Id="rId168" Type="http://schemas.openxmlformats.org/officeDocument/2006/relationships/hyperlink" Target="https://zakupki.gov.ru/epz/order/notice/ea20/view/common-info.html?regNumber=0873400003922000342" TargetMode="External"/><Relationship Id="rId8" Type="http://schemas.openxmlformats.org/officeDocument/2006/relationships/hyperlink" Target="https://zakupki.gov.ru/epz/order/notice/ea20/view/common-info.html?regNumber=0873400003922000409" TargetMode="External"/><Relationship Id="rId51" Type="http://schemas.openxmlformats.org/officeDocument/2006/relationships/hyperlink" Target="https://zakupki.gov.ru/epz/order/notice/ea20/view/common-info.html?regNumber=0873400003922000572" TargetMode="External"/><Relationship Id="rId72" Type="http://schemas.openxmlformats.org/officeDocument/2006/relationships/hyperlink" Target="https://zakupki.gov.ru/epz/order/notice/ea20/view/common-info.html?regNumber=0873400003922000582" TargetMode="External"/><Relationship Id="rId93" Type="http://schemas.openxmlformats.org/officeDocument/2006/relationships/hyperlink" Target="https://zakupki.gov.ru/epz/order/notice/ea20/view/common-info.html?regNumber=0873400003922000606" TargetMode="External"/><Relationship Id="rId98" Type="http://schemas.openxmlformats.org/officeDocument/2006/relationships/hyperlink" Target="https://zakupki.gov.ru/epz/order/notice/ea20/view/common-info.html?regNumber=0873400003922000601" TargetMode="External"/><Relationship Id="rId121" Type="http://schemas.openxmlformats.org/officeDocument/2006/relationships/hyperlink" Target="https://zakupki.gov.ru/epz/order/notice/ea20/view/common-info.html?regNumber=0873400003922000635" TargetMode="External"/><Relationship Id="rId142" Type="http://schemas.openxmlformats.org/officeDocument/2006/relationships/hyperlink" Target="https://zakupki.gov.ru/epz/order/notice/ea20/view/common-info.html?regNumber=0873400003922000661" TargetMode="External"/><Relationship Id="rId163" Type="http://schemas.openxmlformats.org/officeDocument/2006/relationships/hyperlink" Target="https://zakupki.gov.ru/epz/order/notice/ea20/view/common-info.html?regNumber=0873400003922000292" TargetMode="External"/><Relationship Id="rId3" Type="http://schemas.openxmlformats.org/officeDocument/2006/relationships/hyperlink" Target="https://zakupki.gov.ru/epz/order/notice/ea20/view/common-info.html?regNumber=0873400003922000416" TargetMode="External"/><Relationship Id="rId25" Type="http://schemas.openxmlformats.org/officeDocument/2006/relationships/hyperlink" Target="https://zakupki.gov.ru/epz/order/notice/ea20/view/common-info.html?regNumber=0873400003922000544" TargetMode="External"/><Relationship Id="rId46" Type="http://schemas.openxmlformats.org/officeDocument/2006/relationships/hyperlink" Target="https://zakupki.gov.ru/epz/order/notice/ea20/view/common-info.html?regNumber=0873400003922000566" TargetMode="External"/><Relationship Id="rId67" Type="http://schemas.openxmlformats.org/officeDocument/2006/relationships/hyperlink" Target="https://zakupki.gov.ru/epz/order/notice/ea20/view/common-info.html?regNumber=0873400003922000589" TargetMode="External"/><Relationship Id="rId116" Type="http://schemas.openxmlformats.org/officeDocument/2006/relationships/hyperlink" Target="https://zakupki.gov.ru/epz/order/notice/ea20/view/common-info.html?regNumber=0873400003922000637" TargetMode="External"/><Relationship Id="rId137" Type="http://schemas.openxmlformats.org/officeDocument/2006/relationships/hyperlink" Target="https://zakupki.gov.ru/epz/order/notice/ea20/view/common-info.html?regNumber=0873400003922000656" TargetMode="External"/><Relationship Id="rId158" Type="http://schemas.openxmlformats.org/officeDocument/2006/relationships/hyperlink" Target="https://zakupki.gov.ru/epz/order/notice/ea20/view/common-info.html?regNumber=0873400003922000004" TargetMode="External"/><Relationship Id="rId20" Type="http://schemas.openxmlformats.org/officeDocument/2006/relationships/hyperlink" Target="https://zakupki.gov.ru/epz/order/notice/ea20/view/common-info.html?regNumber=0873400003922000420" TargetMode="External"/><Relationship Id="rId41" Type="http://schemas.openxmlformats.org/officeDocument/2006/relationships/hyperlink" Target="https://zakupki.gov.ru/epz/order/notice/ea20/view/common-info.html?regNumber=0873400003922000559" TargetMode="External"/><Relationship Id="rId62" Type="http://schemas.openxmlformats.org/officeDocument/2006/relationships/hyperlink" Target="https://zakupki.gov.ru/epz/order/notice/ea20/view/common-info.html?regNumber=0873400003922000584" TargetMode="External"/><Relationship Id="rId83" Type="http://schemas.openxmlformats.org/officeDocument/2006/relationships/hyperlink" Target="https://zakupki.gov.ru/epz/order/notice/ea20/view/common-info.html?regNumber=0873400003922000619" TargetMode="External"/><Relationship Id="rId88" Type="http://schemas.openxmlformats.org/officeDocument/2006/relationships/hyperlink" Target="https://zakupki.gov.ru/epz/order/notice/ea20/view/common-info.html?regNumber=0873400003922000614" TargetMode="External"/><Relationship Id="rId111" Type="http://schemas.openxmlformats.org/officeDocument/2006/relationships/hyperlink" Target="https://zakupki.gov.ru/epz/order/notice/ea20/view/common-info.html?regNumber=0873400003922000630" TargetMode="External"/><Relationship Id="rId132" Type="http://schemas.openxmlformats.org/officeDocument/2006/relationships/hyperlink" Target="https://zakupki.gov.ru/epz/order/notice/ea20/view/common-info.html?regNumber=0873400003922000651" TargetMode="External"/><Relationship Id="rId153" Type="http://schemas.openxmlformats.org/officeDocument/2006/relationships/hyperlink" Target="https://zakupki.gov.ru/epz/order/notice/ea20/view/common-info.html?regNumber=0873400003922000672" TargetMode="External"/><Relationship Id="rId174" Type="http://schemas.openxmlformats.org/officeDocument/2006/relationships/hyperlink" Target="https://zakupki.gov.ru/epz/order/notice/ea44/view/common-info.html?regNumber=0873400003921000392" TargetMode="External"/><Relationship Id="rId179" Type="http://schemas.openxmlformats.org/officeDocument/2006/relationships/printerSettings" Target="../printerSettings/printerSettings1.bin"/><Relationship Id="rId15" Type="http://schemas.openxmlformats.org/officeDocument/2006/relationships/hyperlink" Target="https://zakupki.gov.ru/epz/order/notice/ea20/view/common-info.html?regNumber=0873400003922000413" TargetMode="External"/><Relationship Id="rId36" Type="http://schemas.openxmlformats.org/officeDocument/2006/relationships/hyperlink" Target="https://zakupki.gov.ru/epz/order/notice/ea20/view/common-info.html?regNumber=0873400003922000555" TargetMode="External"/><Relationship Id="rId57" Type="http://schemas.openxmlformats.org/officeDocument/2006/relationships/hyperlink" Target="https://zakupki.gov.ru/epz/order/notice/ea20/view/common-info.html?regNumber=0873400003922000577" TargetMode="External"/><Relationship Id="rId106" Type="http://schemas.openxmlformats.org/officeDocument/2006/relationships/hyperlink" Target="https://zakupki.gov.ru/epz/order/notice/ea20/view/common-info.html?regNumber=0873400003922000625" TargetMode="External"/><Relationship Id="rId127" Type="http://schemas.openxmlformats.org/officeDocument/2006/relationships/hyperlink" Target="https://zakupki.gov.ru/epz/order/notice/ea20/view/common-info.html?regNumber=0873400003922000646" TargetMode="External"/><Relationship Id="rId10" Type="http://schemas.openxmlformats.org/officeDocument/2006/relationships/hyperlink" Target="https://zakupki.gov.ru/epz/order/notice/ea20/view/common-info.html?regNumber=0873400003922000426" TargetMode="External"/><Relationship Id="rId31" Type="http://schemas.openxmlformats.org/officeDocument/2006/relationships/hyperlink" Target="https://zakupki.gov.ru/epz/order/notice/ea20/view/common-info.html?regNumber=0873400003922000550" TargetMode="External"/><Relationship Id="rId52" Type="http://schemas.openxmlformats.org/officeDocument/2006/relationships/hyperlink" Target="https://zakupki.gov.ru/epz/order/notice/ea20/view/common-info.html?regNumber=0873400003922000581" TargetMode="External"/><Relationship Id="rId73" Type="http://schemas.openxmlformats.org/officeDocument/2006/relationships/hyperlink" Target="https://zakupki.gov.ru/epz/order/notice/ea20/view/common-info.html?regNumber=0873400003922000597" TargetMode="External"/><Relationship Id="rId78" Type="http://schemas.openxmlformats.org/officeDocument/2006/relationships/hyperlink" Target="https://zakupki.gov.ru/epz/order/notice/ea20/view/common-info.html?regNumber=0873400003922000624" TargetMode="External"/><Relationship Id="rId94" Type="http://schemas.openxmlformats.org/officeDocument/2006/relationships/hyperlink" Target="https://zakupki.gov.ru/epz/order/notice/ea20/view/common-info.html?regNumber=0873400003922000605" TargetMode="External"/><Relationship Id="rId99" Type="http://schemas.openxmlformats.org/officeDocument/2006/relationships/hyperlink" Target="https://zakupki.gov.ru/epz/order/notice/ea20/view/common-info.html?regNumber=0873400003922000600" TargetMode="External"/><Relationship Id="rId101" Type="http://schemas.openxmlformats.org/officeDocument/2006/relationships/hyperlink" Target="https://zakupki.gov.ru/epz/order/notice/ea20/view/common-info.html?regNumber=0873400003922000608" TargetMode="External"/><Relationship Id="rId122" Type="http://schemas.openxmlformats.org/officeDocument/2006/relationships/hyperlink" Target="https://zakupki.gov.ru/epz/order/notice/ea20/view/common-info.html?regNumber=0873400003922000638" TargetMode="External"/><Relationship Id="rId143" Type="http://schemas.openxmlformats.org/officeDocument/2006/relationships/hyperlink" Target="https://zakupki.gov.ru/epz/order/notice/ea20/view/common-info.html?regNumber=0873400003922000662" TargetMode="External"/><Relationship Id="rId148" Type="http://schemas.openxmlformats.org/officeDocument/2006/relationships/hyperlink" Target="https://zakupki.gov.ru/epz/order/notice/ea20/view/common-info.html?regNumber=0873400003922000667" TargetMode="External"/><Relationship Id="rId164" Type="http://schemas.openxmlformats.org/officeDocument/2006/relationships/hyperlink" Target="https://zakupki.gov.ru/epz/order/notice/ea20/view/common-info.html?regNumber=0873400003922000293" TargetMode="External"/><Relationship Id="rId169" Type="http://schemas.openxmlformats.org/officeDocument/2006/relationships/hyperlink" Target="https://zakupki.gov.ru/epz/order/notice/ea20/view/common-info.html?regNumber=0873400003922000363" TargetMode="External"/><Relationship Id="rId4" Type="http://schemas.openxmlformats.org/officeDocument/2006/relationships/hyperlink" Target="https://zakupki.gov.ru/epz/order/notice/ea20/view/common-info.html?regNumber=0873400003922000408" TargetMode="External"/><Relationship Id="rId9" Type="http://schemas.openxmlformats.org/officeDocument/2006/relationships/hyperlink" Target="https://zakupki.gov.ru/epz/order/notice/ea20/view/common-info.html?regNumber=0873400003922000431" TargetMode="External"/><Relationship Id="rId26" Type="http://schemas.openxmlformats.org/officeDocument/2006/relationships/hyperlink" Target="https://zakupki.gov.ru/epz/order/notice/ea20/view/common-info.html?regNumber=0873400003922000545" TargetMode="External"/><Relationship Id="rId47" Type="http://schemas.openxmlformats.org/officeDocument/2006/relationships/hyperlink" Target="https://zakupki.gov.ru/epz/order/notice/ea20/view/common-info.html?regNumber=0873400003922000568" TargetMode="External"/><Relationship Id="rId68" Type="http://schemas.openxmlformats.org/officeDocument/2006/relationships/hyperlink" Target="https://zakupki.gov.ru/epz/order/notice/ea20/view/common-info.html?regNumber=0873400003922000590" TargetMode="External"/><Relationship Id="rId89" Type="http://schemas.openxmlformats.org/officeDocument/2006/relationships/hyperlink" Target="https://zakupki.gov.ru/epz/order/notice/ea20/view/common-info.html?regNumber=0873400003922000613" TargetMode="External"/><Relationship Id="rId112" Type="http://schemas.openxmlformats.org/officeDocument/2006/relationships/hyperlink" Target="https://zakupki.gov.ru/epz/order/notice/ea20/view/common-info.html?regNumber=0873400003922000631" TargetMode="External"/><Relationship Id="rId133" Type="http://schemas.openxmlformats.org/officeDocument/2006/relationships/hyperlink" Target="https://zakupki.gov.ru/epz/order/notice/ea20/view/common-info.html?regNumber=0873400003922000652" TargetMode="External"/><Relationship Id="rId154" Type="http://schemas.openxmlformats.org/officeDocument/2006/relationships/hyperlink" Target="https://zakupki.gov.ru/epz/order/notice/ea20/view/common-info.html?regNumber=0873400003922000673" TargetMode="External"/><Relationship Id="rId175" Type="http://schemas.openxmlformats.org/officeDocument/2006/relationships/hyperlink" Target="https://zakupki.gov.ru/epz/order/notice/ea20/view/common-info.html?regNumber=0873400003922000368" TargetMode="External"/><Relationship Id="rId16" Type="http://schemas.openxmlformats.org/officeDocument/2006/relationships/hyperlink" Target="https://zakupki.gov.ru/epz/order/notice/ea20/view/common-info.html?regNumber=0873400003922000407" TargetMode="External"/><Relationship Id="rId37" Type="http://schemas.openxmlformats.org/officeDocument/2006/relationships/hyperlink" Target="https://zakupki.gov.ru/epz/order/notice/ea20/view/common-info.html?regNumber=0873400003922000556" TargetMode="External"/><Relationship Id="rId58" Type="http://schemas.openxmlformats.org/officeDocument/2006/relationships/hyperlink" Target="https://zakupki.gov.ru/epz/order/notice/ea20/view/common-info.html?regNumber=0873400003922000577" TargetMode="External"/><Relationship Id="rId79" Type="http://schemas.openxmlformats.org/officeDocument/2006/relationships/hyperlink" Target="https://zakupki.gov.ru/epz/order/notice/ea20/view/common-info.html?regNumber=0873400003922000623" TargetMode="External"/><Relationship Id="rId102" Type="http://schemas.openxmlformats.org/officeDocument/2006/relationships/hyperlink" Target="https://zakupki.gov.ru/epz/order/notice/ea20/view/common-info.html?regNumber=0873400003922000609" TargetMode="External"/><Relationship Id="rId123" Type="http://schemas.openxmlformats.org/officeDocument/2006/relationships/hyperlink" Target="https://zakupki.gov.ru/epz/order/notice/ea20/view/common-info.html?regNumber=0873400003922000636" TargetMode="External"/><Relationship Id="rId144" Type="http://schemas.openxmlformats.org/officeDocument/2006/relationships/hyperlink" Target="https://zakupki.gov.ru/epz/order/notice/ea20/view/common-info.html?regNumber=0873400003922000663" TargetMode="External"/><Relationship Id="rId90" Type="http://schemas.openxmlformats.org/officeDocument/2006/relationships/hyperlink" Target="https://zakupki.gov.ru/epz/order/notice/ea20/view/common-info.html?regNumber=0873400003922000612" TargetMode="External"/><Relationship Id="rId165" Type="http://schemas.openxmlformats.org/officeDocument/2006/relationships/hyperlink" Target="https://zakupki.gov.ru/epz/order/notice/ea20/view/common-info.html?regNumber=0873400003922000321" TargetMode="External"/><Relationship Id="rId27" Type="http://schemas.openxmlformats.org/officeDocument/2006/relationships/hyperlink" Target="https://zakupki.gov.ru/epz/order/notice/ea20/view/common-info.html?regNumber=0873400003922000546" TargetMode="External"/><Relationship Id="rId48" Type="http://schemas.openxmlformats.org/officeDocument/2006/relationships/hyperlink" Target="https://zakupki.gov.ru/epz/order/notice/ea20/view/common-info.html?regNumber=0873400003922000569" TargetMode="External"/><Relationship Id="rId69" Type="http://schemas.openxmlformats.org/officeDocument/2006/relationships/hyperlink" Target="https://zakupki.gov.ru/epz/order/notice/ea20/view/common-info.html?regNumber=0873400003922000591" TargetMode="External"/><Relationship Id="rId113" Type="http://schemas.openxmlformats.org/officeDocument/2006/relationships/hyperlink" Target="https://zakupki.gov.ru/epz/order/notice/ea20/view/common-info.html?regNumber=0873400003922000632" TargetMode="External"/><Relationship Id="rId134" Type="http://schemas.openxmlformats.org/officeDocument/2006/relationships/hyperlink" Target="https://zakupki.gov.ru/epz/order/notice/ea20/view/common-info.html?regNumber=0873400003922000653" TargetMode="External"/><Relationship Id="rId80" Type="http://schemas.openxmlformats.org/officeDocument/2006/relationships/hyperlink" Target="https://zakupki.gov.ru/epz/order/notice/ea20/view/common-info.html?regNumber=0873400003922000622" TargetMode="External"/><Relationship Id="rId155" Type="http://schemas.openxmlformats.org/officeDocument/2006/relationships/hyperlink" Target="https://zakupki.gov.ru/epz/order/notice/ea20/view/common-info.html?regNumber=0873400003922000674" TargetMode="External"/><Relationship Id="rId176" Type="http://schemas.openxmlformats.org/officeDocument/2006/relationships/hyperlink" Target="https://zakupki.gov.ru/epz/order/notice/ea20/view/common-info.html?regNumber=0873400003922000366" TargetMode="External"/><Relationship Id="rId17" Type="http://schemas.openxmlformats.org/officeDocument/2006/relationships/hyperlink" Target="https://zakupki.gov.ru/epz/order/notice/ea20/view/common-info.html?regNumber=0873400003922000403" TargetMode="External"/><Relationship Id="rId38" Type="http://schemas.openxmlformats.org/officeDocument/2006/relationships/hyperlink" Target="https://zakupki.gov.ru/epz/order/notice/ea20/view/common-info.html?regNumber=0873400003922000557" TargetMode="External"/><Relationship Id="rId59" Type="http://schemas.openxmlformats.org/officeDocument/2006/relationships/hyperlink" Target="https://zakupki.gov.ru/epz/order/notice/ea20/view/common-info.html?regNumber=0873400003922000579" TargetMode="External"/><Relationship Id="rId103" Type="http://schemas.openxmlformats.org/officeDocument/2006/relationships/hyperlink" Target="https://zakupki.gov.ru/epz/order/notice/ea20/view/common-info.html?regNumber=0873400003922000610" TargetMode="External"/><Relationship Id="rId124" Type="http://schemas.openxmlformats.org/officeDocument/2006/relationships/hyperlink" Target="https://zakupki.gov.ru/epz/order/notice/ea20/view/common-info.html?regNumber=0873400003922000641" TargetMode="External"/><Relationship Id="rId70" Type="http://schemas.openxmlformats.org/officeDocument/2006/relationships/hyperlink" Target="https://zakupki.gov.ru/epz/order/notice/ea20/view/common-info.html?regNumber=0873400003922000592" TargetMode="External"/><Relationship Id="rId91" Type="http://schemas.openxmlformats.org/officeDocument/2006/relationships/hyperlink" Target="https://zakupki.gov.ru/epz/order/notice/ea20/view/common-info.html?regNumber=0873400003922000608" TargetMode="External"/><Relationship Id="rId145" Type="http://schemas.openxmlformats.org/officeDocument/2006/relationships/hyperlink" Target="https://zakupki.gov.ru/epz/order/notice/ea20/view/common-info.html?regNumber=0873400003922000664" TargetMode="External"/><Relationship Id="rId166" Type="http://schemas.openxmlformats.org/officeDocument/2006/relationships/hyperlink" Target="https://zakupki.gov.ru/epz/order/notice/ea20/view/common-info.html?regNumber=0873400003922000350" TargetMode="External"/><Relationship Id="rId1" Type="http://schemas.openxmlformats.org/officeDocument/2006/relationships/hyperlink" Target="https://zakupki.gov.ru/epz/order/notice/ea20/view/common-info.html?regNumber=0873400003922000478"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2000292" TargetMode="External"/><Relationship Id="rId13" Type="http://schemas.openxmlformats.org/officeDocument/2006/relationships/hyperlink" Target="https://zakupki.gov.ru/epz/order/notice/ea20/view/common-info.html?regNumber=0873400003922000342" TargetMode="External"/><Relationship Id="rId18" Type="http://schemas.openxmlformats.org/officeDocument/2006/relationships/hyperlink" Target="https://zakupki.gov.ru/epz/order/notice/ea44/view/common-info.html?regNumber=0873400003921000392" TargetMode="External"/><Relationship Id="rId3" Type="http://schemas.openxmlformats.org/officeDocument/2006/relationships/hyperlink" Target="https://zakupki.gov.ru/epz/order/notice/ea20/view/common-info.html?regNumber=0873400003922000004" TargetMode="External"/><Relationship Id="rId21" Type="http://schemas.openxmlformats.org/officeDocument/2006/relationships/hyperlink" Target="https://zakupki.gov.ru/epz/order/notice/ea20/view/common-info.html?regNumber=0873400003922000364" TargetMode="External"/><Relationship Id="rId7" Type="http://schemas.openxmlformats.org/officeDocument/2006/relationships/hyperlink" Target="https://zakupki.gov.ru/epz/order/notice/ea20/view/common-info.html?regNumber=0873400003922000283" TargetMode="External"/><Relationship Id="rId12" Type="http://schemas.openxmlformats.org/officeDocument/2006/relationships/hyperlink" Target="https://zakupki.gov.ru/epz/order/notice/ea20/view/common-info.html?regNumber=0873400003922000351" TargetMode="External"/><Relationship Id="rId17" Type="http://schemas.openxmlformats.org/officeDocument/2006/relationships/hyperlink" Target="https://zakupki.gov.ru/epz/order/notice/ea44/view/common-info.html?regNumber=0873400003921000388" TargetMode="External"/><Relationship Id="rId2" Type="http://schemas.openxmlformats.org/officeDocument/2006/relationships/hyperlink" Target="https://zakupki.gov.ru/epz/order/notice/ea20/view/common-info.html?regNumber=0873400003922000003" TargetMode="External"/><Relationship Id="rId16" Type="http://schemas.openxmlformats.org/officeDocument/2006/relationships/hyperlink" Target="https://zakupki.gov.ru/epz/order/notice/ea44/view/supplier-results.html?regNumber=0873400003921000258" TargetMode="External"/><Relationship Id="rId20" Type="http://schemas.openxmlformats.org/officeDocument/2006/relationships/hyperlink" Target="https://zakupki.gov.ru/epz/order/notice/ea20/view/common-info.html?regNumber=0873400003922000366" TargetMode="External"/><Relationship Id="rId1" Type="http://schemas.openxmlformats.org/officeDocument/2006/relationships/hyperlink" Target="https://zakupki.gov.ru/epz/order/notice/ea20/view/common-info.html?regNumber=0873400003922000373" TargetMode="External"/><Relationship Id="rId6" Type="http://schemas.openxmlformats.org/officeDocument/2006/relationships/hyperlink" Target="https://zakupki.gov.ru/epz/order/notice/ea20/view/common-info.html?regNumber=0873400003922000325" TargetMode="External"/><Relationship Id="rId11" Type="http://schemas.openxmlformats.org/officeDocument/2006/relationships/hyperlink" Target="https://zakupki.gov.ru/epz/order/notice/ea20/view/common-info.html?regNumber=0873400003922000350" TargetMode="External"/><Relationship Id="rId5" Type="http://schemas.openxmlformats.org/officeDocument/2006/relationships/hyperlink" Target="https://zakupki.gov.ru/epz/order/notice/ea20/view/common-info.html?regNumber=0873400003922000002" TargetMode="External"/><Relationship Id="rId15" Type="http://schemas.openxmlformats.org/officeDocument/2006/relationships/hyperlink" Target="https://zakupki.gov.ru/epz/order/notice/ea44/view/common-info.html?regNumber=0873400003921000393" TargetMode="External"/><Relationship Id="rId23" Type="http://schemas.openxmlformats.org/officeDocument/2006/relationships/printerSettings" Target="../printerSettings/printerSettings2.bin"/><Relationship Id="rId10" Type="http://schemas.openxmlformats.org/officeDocument/2006/relationships/hyperlink" Target="https://zakupki.gov.ru/epz/order/notice/ea20/view/common-info.html?regNumber=0873400003922000321" TargetMode="External"/><Relationship Id="rId19" Type="http://schemas.openxmlformats.org/officeDocument/2006/relationships/hyperlink" Target="https://zakupki.gov.ru/epz/order/notice/ea20/view/common-info.html?regNumber=0873400003922000368" TargetMode="External"/><Relationship Id="rId4" Type="http://schemas.openxmlformats.org/officeDocument/2006/relationships/hyperlink" Target="https://zakupki.gov.ru/epz/order/notice/ea44/view/common-info.html?regNumber=0873400003921000353" TargetMode="External"/><Relationship Id="rId9" Type="http://schemas.openxmlformats.org/officeDocument/2006/relationships/hyperlink" Target="https://zakupki.gov.ru/epz/order/notice/ea20/view/common-info.html?regNumber=0873400003922000293" TargetMode="External"/><Relationship Id="rId14" Type="http://schemas.openxmlformats.org/officeDocument/2006/relationships/hyperlink" Target="https://zakupki.gov.ru/epz/order/notice/ea20/view/common-info.html?regNumber=0873400003922000363" TargetMode="External"/><Relationship Id="rId22" Type="http://schemas.openxmlformats.org/officeDocument/2006/relationships/hyperlink" Target="https://zakupki.gov.ru/epz/order/notice/ea20/view/common-info.html?regNumber=087340000392200043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2000408" TargetMode="External"/><Relationship Id="rId13" Type="http://schemas.openxmlformats.org/officeDocument/2006/relationships/hyperlink" Target="https://zakupki.gov.ru/epz/order/notice/ea20/view/common-info.html?regNumber=0873400003922000426" TargetMode="External"/><Relationship Id="rId18" Type="http://schemas.openxmlformats.org/officeDocument/2006/relationships/hyperlink" Target="https://zakupki.gov.ru/epz/order/notice/ea20/view/common-info.html?regNumber=0873400003922000407" TargetMode="External"/><Relationship Id="rId26" Type="http://schemas.openxmlformats.org/officeDocument/2006/relationships/printerSettings" Target="../printerSettings/printerSettings3.bin"/><Relationship Id="rId3" Type="http://schemas.openxmlformats.org/officeDocument/2006/relationships/hyperlink" Target="https://zakupki.gov.ru/epz/contract/contractCard/common-info.html?reestrNumber=1970515020221000187" TargetMode="External"/><Relationship Id="rId21" Type="http://schemas.openxmlformats.org/officeDocument/2006/relationships/hyperlink" Target="https://zakupki.gov.ru/epz/order/notice/ea20/view/common-info.html?regNumber=0873400003922000421" TargetMode="External"/><Relationship Id="rId7" Type="http://schemas.openxmlformats.org/officeDocument/2006/relationships/hyperlink" Target="https://zakupki.gov.ru/epz/order/notice/ea20/view/common-info.html?regNumber=0873400003922000416" TargetMode="External"/><Relationship Id="rId12" Type="http://schemas.openxmlformats.org/officeDocument/2006/relationships/hyperlink" Target="https://zakupki.gov.ru/epz/order/notice/ea20/view/common-info.html?regNumber=0873400003922000409" TargetMode="External"/><Relationship Id="rId17" Type="http://schemas.openxmlformats.org/officeDocument/2006/relationships/hyperlink" Target="https://zakupki.gov.ru/epz/order/notice/ea20/view/common-info.html?regNumber=0873400003922000413" TargetMode="External"/><Relationship Id="rId25" Type="http://schemas.openxmlformats.org/officeDocument/2006/relationships/hyperlink" Target="https://zakupki.gov.ru/epz/order/notice/ea20/view/common-info.html?regNumber=0873400003922000478" TargetMode="External"/><Relationship Id="rId2" Type="http://schemas.openxmlformats.org/officeDocument/2006/relationships/hyperlink" Target="https://zakupki.gov.ru/epz/contract/contractCard/common-info.html?reestrNumber=1970515020221000185" TargetMode="External"/><Relationship Id="rId16" Type="http://schemas.openxmlformats.org/officeDocument/2006/relationships/hyperlink" Target="https://zakupki.gov.ru/epz/order/notice/ea20/view/common-info.html?regNumber=0873400003922000417" TargetMode="External"/><Relationship Id="rId20" Type="http://schemas.openxmlformats.org/officeDocument/2006/relationships/hyperlink" Target="https://zakupki.gov.ru/epz/order/notice/ea20/view/common-info.html?regNumber=0873400003922000422"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20/view/common-info.html?regNumber=0873400003922000389" TargetMode="External"/><Relationship Id="rId11" Type="http://schemas.openxmlformats.org/officeDocument/2006/relationships/hyperlink" Target="https://zakupki.gov.ru/epz/order/notice/ea20/view/common-info.html?regNumber=0873400003922000406" TargetMode="External"/><Relationship Id="rId24" Type="http://schemas.openxmlformats.org/officeDocument/2006/relationships/hyperlink" Target="https://zakupki.gov.ru/epz/order/notice/ea20/view/common-info.html?regNumber=0873400003922000428" TargetMode="External"/><Relationship Id="rId5" Type="http://schemas.openxmlformats.org/officeDocument/2006/relationships/hyperlink" Target="https://zakupki.gov.ru/epz/order/notice/ea20/view/common-info.html?regNumber=0873400003922000380" TargetMode="External"/><Relationship Id="rId15" Type="http://schemas.openxmlformats.org/officeDocument/2006/relationships/hyperlink" Target="https://zakupki.gov.ru/epz/order/notice/ea20/view/common-info.html?regNumber=0873400003922000424" TargetMode="External"/><Relationship Id="rId23" Type="http://schemas.openxmlformats.org/officeDocument/2006/relationships/hyperlink" Target="https://zakupki.gov.ru/epz/order/notice/ea20/view/common-info.html?regNumber=0873400003922000429" TargetMode="External"/><Relationship Id="rId10" Type="http://schemas.openxmlformats.org/officeDocument/2006/relationships/hyperlink" Target="https://zakupki.gov.ru/epz/order/notice/ea20/view/common-info.html?regNumber=0873400003922000412" TargetMode="External"/><Relationship Id="rId19" Type="http://schemas.openxmlformats.org/officeDocument/2006/relationships/hyperlink" Target="https://zakupki.gov.ru/epz/order/notice/ea20/view/common-info.html?regNumber=0873400003922000403" TargetMode="External"/><Relationship Id="rId4" Type="http://schemas.openxmlformats.org/officeDocument/2006/relationships/hyperlink" Target="https://zakupki.gov.ru/epz/contract/contractCard/common-info.html?reestrNumber=1970515020221000132" TargetMode="External"/><Relationship Id="rId9" Type="http://schemas.openxmlformats.org/officeDocument/2006/relationships/hyperlink" Target="https://zakupki.gov.ru/epz/order/notice/ea20/view/common-info.html?regNumber=0873400003922000410" TargetMode="External"/><Relationship Id="rId14" Type="http://schemas.openxmlformats.org/officeDocument/2006/relationships/hyperlink" Target="https://zakupki.gov.ru/epz/order/notice/ea20/view/common-info.html?regNumber=0873400003922000425" TargetMode="External"/><Relationship Id="rId22" Type="http://schemas.openxmlformats.org/officeDocument/2006/relationships/hyperlink" Target="https://zakupki.gov.ru/epz/order/notice/ea20/view/common-info.html?regNumber=0873400003922000420"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zakupki.gov.ru/epz/order/notice/ea20/view/common-info.html?regNumber=0873400003922000674" TargetMode="External"/><Relationship Id="rId1" Type="http://schemas.openxmlformats.org/officeDocument/2006/relationships/hyperlink" Target="https://zakupki.gov.ru/epz/order/notice/ea20/view/common-info.html?regNumber=0873400003922000673"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60" TargetMode="External"/><Relationship Id="rId21" Type="http://schemas.openxmlformats.org/officeDocument/2006/relationships/hyperlink" Target="https://zakupki.gov.ru/epz/order/notice/ea20/view/common-info.html?regNumber=0873400003922000565" TargetMode="External"/><Relationship Id="rId42" Type="http://schemas.openxmlformats.org/officeDocument/2006/relationships/hyperlink" Target="https://zakupki.gov.ru/epz/order/notice/ea20/view/common-info.html?regNumber=0873400003922000588" TargetMode="External"/><Relationship Id="rId47" Type="http://schemas.openxmlformats.org/officeDocument/2006/relationships/hyperlink" Target="https://zakupki.gov.ru/epz/order/notice/ea20/view/common-info.html?regNumber=0873400003922000593" TargetMode="External"/><Relationship Id="rId63" Type="http://schemas.openxmlformats.org/officeDocument/2006/relationships/hyperlink" Target="https://zakupki.gov.ru/epz/order/notice/ea20/view/common-info.html?regNumber=0873400003922000615" TargetMode="External"/><Relationship Id="rId68" Type="http://schemas.openxmlformats.org/officeDocument/2006/relationships/hyperlink" Target="https://zakupki.gov.ru/epz/order/notice/ea20/view/common-info.html?regNumber=0873400003922000607" TargetMode="External"/><Relationship Id="rId84" Type="http://schemas.openxmlformats.org/officeDocument/2006/relationships/hyperlink" Target="https://zakupki.gov.ru/epz/order/notice/ea20/view/common-info.html?regNumber=0873400003922000627" TargetMode="External"/><Relationship Id="rId89" Type="http://schemas.openxmlformats.org/officeDocument/2006/relationships/hyperlink" Target="https://zakupki.gov.ru/epz/order/notice/ea20/view/common-info.html?regNumber=0873400003922000632" TargetMode="External"/><Relationship Id="rId112" Type="http://schemas.openxmlformats.org/officeDocument/2006/relationships/hyperlink" Target="https://zakupki.gov.ru/epz/order/notice/ea20/view/common-info.html?regNumber=0873400003922000655" TargetMode="External"/><Relationship Id="rId16" Type="http://schemas.openxmlformats.org/officeDocument/2006/relationships/hyperlink" Target="https://zakupki.gov.ru/epz/order/notice/ea20/view/common-info.html?regNumber=0873400003922000558" TargetMode="External"/><Relationship Id="rId107" Type="http://schemas.openxmlformats.org/officeDocument/2006/relationships/hyperlink" Target="https://zakupki.gov.ru/epz/order/notice/ea20/view/common-info.html?regNumber=0873400003922000650" TargetMode="External"/><Relationship Id="rId11" Type="http://schemas.openxmlformats.org/officeDocument/2006/relationships/hyperlink" Target="https://zakupki.gov.ru/epz/order/notice/ea20/view/common-info.html?regNumber=0873400003922000554" TargetMode="External"/><Relationship Id="rId32" Type="http://schemas.openxmlformats.org/officeDocument/2006/relationships/hyperlink" Target="https://zakupki.gov.ru/epz/order/notice/ea20/view/common-info.html?regNumber=0873400003922000576" TargetMode="External"/><Relationship Id="rId37" Type="http://schemas.openxmlformats.org/officeDocument/2006/relationships/hyperlink" Target="https://zakupki.gov.ru/epz/order/notice/ea20/view/common-info.html?regNumber=0873400003922000583" TargetMode="External"/><Relationship Id="rId53" Type="http://schemas.openxmlformats.org/officeDocument/2006/relationships/hyperlink" Target="https://zakupki.gov.ru/epz/order/notice/ea20/view/common-info.html?regNumber=0873400003922000598" TargetMode="External"/><Relationship Id="rId58" Type="http://schemas.openxmlformats.org/officeDocument/2006/relationships/hyperlink" Target="https://zakupki.gov.ru/epz/order/notice/ea20/view/common-info.html?regNumber=0873400003922000620" TargetMode="External"/><Relationship Id="rId74" Type="http://schemas.openxmlformats.org/officeDocument/2006/relationships/hyperlink" Target="https://zakupki.gov.ru/epz/order/notice/ea20/view/common-info.html?regNumber=0873400003922000601" TargetMode="External"/><Relationship Id="rId79" Type="http://schemas.openxmlformats.org/officeDocument/2006/relationships/hyperlink" Target="https://zakupki.gov.ru/epz/order/notice/ea20/view/common-info.html?regNumber=0873400003922000610" TargetMode="External"/><Relationship Id="rId102" Type="http://schemas.openxmlformats.org/officeDocument/2006/relationships/hyperlink" Target="https://zakupki.gov.ru/epz/order/notice/ea20/view/common-info.html?regNumber=0873400003922000643" TargetMode="External"/><Relationship Id="rId123" Type="http://schemas.openxmlformats.org/officeDocument/2006/relationships/hyperlink" Target="https://zakupki.gov.ru/epz/order/notice/ea20/view/common-info.html?regNumber=0873400003922000666" TargetMode="External"/><Relationship Id="rId128" Type="http://schemas.openxmlformats.org/officeDocument/2006/relationships/hyperlink" Target="https://zakupki.gov.ru/epz/order/notice/ea20/view/common-info.html?regNumber=0873400003922000671" TargetMode="External"/><Relationship Id="rId5" Type="http://schemas.openxmlformats.org/officeDocument/2006/relationships/hyperlink" Target="https://zakupki.gov.ru/epz/order/notice/ea20/view/common-info.html?regNumber=0873400003922000548" TargetMode="External"/><Relationship Id="rId90" Type="http://schemas.openxmlformats.org/officeDocument/2006/relationships/hyperlink" Target="https://zakupki.gov.ru/epz/order/notice/ea20/view/common-info.html?regNumber=0873400003922000633" TargetMode="External"/><Relationship Id="rId95" Type="http://schemas.openxmlformats.org/officeDocument/2006/relationships/hyperlink" Target="https://zakupki.gov.ru/epz/order/notice/ea20/view/common-info.html?regNumber=0873400003922000644" TargetMode="External"/><Relationship Id="rId22" Type="http://schemas.openxmlformats.org/officeDocument/2006/relationships/hyperlink" Target="https://zakupki.gov.ru/epz/order/notice/ea20/view/common-info.html?regNumber=0873400003922000566" TargetMode="External"/><Relationship Id="rId27" Type="http://schemas.openxmlformats.org/officeDocument/2006/relationships/hyperlink" Target="https://zakupki.gov.ru/epz/order/notice/ea20/view/common-info.html?regNumber=0873400003922000572" TargetMode="External"/><Relationship Id="rId43" Type="http://schemas.openxmlformats.org/officeDocument/2006/relationships/hyperlink" Target="https://zakupki.gov.ru/epz/order/notice/ea20/view/common-info.html?regNumber=0873400003922000589" TargetMode="External"/><Relationship Id="rId48" Type="http://schemas.openxmlformats.org/officeDocument/2006/relationships/hyperlink" Target="https://zakupki.gov.ru/epz/order/notice/ea20/view/common-info.html?regNumber=0873400003922000582" TargetMode="External"/><Relationship Id="rId64" Type="http://schemas.openxmlformats.org/officeDocument/2006/relationships/hyperlink" Target="https://zakupki.gov.ru/epz/order/notice/ea20/view/common-info.html?regNumber=0873400003922000614" TargetMode="External"/><Relationship Id="rId69" Type="http://schemas.openxmlformats.org/officeDocument/2006/relationships/hyperlink" Target="https://zakupki.gov.ru/epz/order/notice/ea20/view/common-info.html?regNumber=0873400003922000606" TargetMode="External"/><Relationship Id="rId113" Type="http://schemas.openxmlformats.org/officeDocument/2006/relationships/hyperlink" Target="https://zakupki.gov.ru/epz/order/notice/ea20/view/common-info.html?regNumber=0873400003922000656" TargetMode="External"/><Relationship Id="rId118" Type="http://schemas.openxmlformats.org/officeDocument/2006/relationships/hyperlink" Target="https://zakupki.gov.ru/epz/order/notice/ea20/view/common-info.html?regNumber=0873400003922000661" TargetMode="External"/><Relationship Id="rId80" Type="http://schemas.openxmlformats.org/officeDocument/2006/relationships/hyperlink" Target="https://zakupki.gov.ru/epz/order/notice/ea20/view/common-info.html?regNumber=0873400003922000611" TargetMode="External"/><Relationship Id="rId85" Type="http://schemas.openxmlformats.org/officeDocument/2006/relationships/hyperlink" Target="https://zakupki.gov.ru/epz/order/notice/ea20/view/common-info.html?regNumber=0873400003922000628" TargetMode="External"/><Relationship Id="rId12" Type="http://schemas.openxmlformats.org/officeDocument/2006/relationships/hyperlink" Target="https://zakupki.gov.ru/epz/order/notice/ea20/view/common-info.html?regNumber=0873400003922000555" TargetMode="External"/><Relationship Id="rId17" Type="http://schemas.openxmlformats.org/officeDocument/2006/relationships/hyperlink" Target="https://zakupki.gov.ru/epz/order/notice/ea20/view/common-info.html?regNumber=0873400003922000559" TargetMode="External"/><Relationship Id="rId33" Type="http://schemas.openxmlformats.org/officeDocument/2006/relationships/hyperlink" Target="https://zakupki.gov.ru/epz/order/notice/ea20/view/common-info.html?regNumber=0873400003922000577" TargetMode="External"/><Relationship Id="rId38" Type="http://schemas.openxmlformats.org/officeDocument/2006/relationships/hyperlink" Target="https://zakupki.gov.ru/epz/order/notice/ea20/view/common-info.html?regNumber=0873400003922000584" TargetMode="External"/><Relationship Id="rId59" Type="http://schemas.openxmlformats.org/officeDocument/2006/relationships/hyperlink" Target="https://zakupki.gov.ru/epz/order/notice/ea20/view/common-info.html?regNumber=0873400003922000619" TargetMode="External"/><Relationship Id="rId103" Type="http://schemas.openxmlformats.org/officeDocument/2006/relationships/hyperlink" Target="https://zakupki.gov.ru/epz/order/notice/ea20/view/common-info.html?regNumber=0873400003922000646" TargetMode="External"/><Relationship Id="rId108" Type="http://schemas.openxmlformats.org/officeDocument/2006/relationships/hyperlink" Target="https://zakupki.gov.ru/epz/order/notice/ea20/view/common-info.html?regNumber=0873400003922000651" TargetMode="External"/><Relationship Id="rId124" Type="http://schemas.openxmlformats.org/officeDocument/2006/relationships/hyperlink" Target="https://zakupki.gov.ru/epz/order/notice/ea20/view/common-info.html?regNumber=0873400003922000667" TargetMode="External"/><Relationship Id="rId129" Type="http://schemas.openxmlformats.org/officeDocument/2006/relationships/hyperlink" Target="https://zakupki.gov.ru/epz/order/notice/ea20/view/common-info.html?regNumber=0873400003922000672" TargetMode="External"/><Relationship Id="rId54" Type="http://schemas.openxmlformats.org/officeDocument/2006/relationships/hyperlink" Target="https://zakupki.gov.ru/epz/order/notice/ea20/view/common-info.html?regNumber=0873400003922000624" TargetMode="External"/><Relationship Id="rId70" Type="http://schemas.openxmlformats.org/officeDocument/2006/relationships/hyperlink" Target="https://zakupki.gov.ru/epz/order/notice/ea20/view/common-info.html?regNumber=0873400003922000605" TargetMode="External"/><Relationship Id="rId75" Type="http://schemas.openxmlformats.org/officeDocument/2006/relationships/hyperlink" Target="https://zakupki.gov.ru/epz/order/notice/ea20/view/common-info.html?regNumber=0873400003922000600" TargetMode="External"/><Relationship Id="rId91" Type="http://schemas.openxmlformats.org/officeDocument/2006/relationships/hyperlink" Target="https://zakupki.gov.ru/epz/order/notice/ea20/view/common-info.html?regNumber=0873400003922000634" TargetMode="External"/><Relationship Id="rId96" Type="http://schemas.openxmlformats.org/officeDocument/2006/relationships/hyperlink" Target="https://zakupki.gov.ru/epz/order/notice/ea20/view/common-info.html?regNumber=0873400003922000645" TargetMode="External"/><Relationship Id="rId1" Type="http://schemas.openxmlformats.org/officeDocument/2006/relationships/hyperlink" Target="https://zakupki.gov.ru/epz/order/notice/ea20/view/common-info.html?regNumber=0873400003922000544" TargetMode="External"/><Relationship Id="rId6" Type="http://schemas.openxmlformats.org/officeDocument/2006/relationships/hyperlink" Target="https://zakupki.gov.ru/epz/order/notice/ea20/view/common-info.html?regNumber=0873400003922000549" TargetMode="External"/><Relationship Id="rId23" Type="http://schemas.openxmlformats.org/officeDocument/2006/relationships/hyperlink" Target="https://zakupki.gov.ru/epz/order/notice/ea20/view/common-info.html?regNumber=0873400003922000568" TargetMode="External"/><Relationship Id="rId28" Type="http://schemas.openxmlformats.org/officeDocument/2006/relationships/hyperlink" Target="https://zakupki.gov.ru/epz/order/notice/ea20/view/common-info.html?regNumber=0873400003922000581" TargetMode="External"/><Relationship Id="rId49" Type="http://schemas.openxmlformats.org/officeDocument/2006/relationships/hyperlink" Target="https://zakupki.gov.ru/epz/order/notice/ea20/view/common-info.html?regNumber=0873400003922000597" TargetMode="External"/><Relationship Id="rId114" Type="http://schemas.openxmlformats.org/officeDocument/2006/relationships/hyperlink" Target="https://zakupki.gov.ru/epz/order/notice/ea20/view/common-info.html?regNumber=0873400003922000657" TargetMode="External"/><Relationship Id="rId119" Type="http://schemas.openxmlformats.org/officeDocument/2006/relationships/hyperlink" Target="https://zakupki.gov.ru/epz/order/notice/ea20/view/common-info.html?regNumber=0873400003922000662" TargetMode="External"/><Relationship Id="rId44" Type="http://schemas.openxmlformats.org/officeDocument/2006/relationships/hyperlink" Target="https://zakupki.gov.ru/epz/order/notice/ea20/view/common-info.html?regNumber=0873400003922000590" TargetMode="External"/><Relationship Id="rId60" Type="http://schemas.openxmlformats.org/officeDocument/2006/relationships/hyperlink" Target="https://zakupki.gov.ru/epz/order/notice/ea20/view/common-info.html?regNumber=0873400003922000618" TargetMode="External"/><Relationship Id="rId65" Type="http://schemas.openxmlformats.org/officeDocument/2006/relationships/hyperlink" Target="https://zakupki.gov.ru/epz/order/notice/ea20/view/common-info.html?regNumber=0873400003922000613" TargetMode="External"/><Relationship Id="rId81" Type="http://schemas.openxmlformats.org/officeDocument/2006/relationships/hyperlink" Target="https://zakupki.gov.ru/epz/order/notice/ea20/view/common-info.html?regNumber=0873400003922000624" TargetMode="External"/><Relationship Id="rId86" Type="http://schemas.openxmlformats.org/officeDocument/2006/relationships/hyperlink" Target="https://zakupki.gov.ru/epz/order/notice/ea20/view/common-info.html?regNumber=0873400003922000629" TargetMode="External"/><Relationship Id="rId130" Type="http://schemas.openxmlformats.org/officeDocument/2006/relationships/printerSettings" Target="../printerSettings/printerSettings5.bin"/><Relationship Id="rId13" Type="http://schemas.openxmlformats.org/officeDocument/2006/relationships/hyperlink" Target="https://zakupki.gov.ru/epz/order/notice/ea20/view/common-info.html?regNumber=0873400003922000556" TargetMode="External"/><Relationship Id="rId18" Type="http://schemas.openxmlformats.org/officeDocument/2006/relationships/hyperlink" Target="https://zakupki.gov.ru/epz/order/notice/ea20/view/common-info.html?regNumber=0873400003922000560" TargetMode="External"/><Relationship Id="rId39" Type="http://schemas.openxmlformats.org/officeDocument/2006/relationships/hyperlink" Target="https://zakupki.gov.ru/epz/order/notice/ea20/view/common-info.html?regNumber=0873400003922000585" TargetMode="External"/><Relationship Id="rId109" Type="http://schemas.openxmlformats.org/officeDocument/2006/relationships/hyperlink" Target="https://zakupki.gov.ru/epz/order/notice/ea20/view/common-info.html?regNumber=0873400003922000652" TargetMode="External"/><Relationship Id="rId34" Type="http://schemas.openxmlformats.org/officeDocument/2006/relationships/hyperlink" Target="https://zakupki.gov.ru/epz/order/notice/ea20/view/common-info.html?regNumber=0873400003922000577" TargetMode="External"/><Relationship Id="rId50" Type="http://schemas.openxmlformats.org/officeDocument/2006/relationships/hyperlink" Target="https://zakupki.gov.ru/epz/order/notice/ea20/view/common-info.html?regNumber=0873400003922000594" TargetMode="External"/><Relationship Id="rId55" Type="http://schemas.openxmlformats.org/officeDocument/2006/relationships/hyperlink" Target="https://zakupki.gov.ru/epz/order/notice/ea20/view/common-info.html?regNumber=0873400003922000623" TargetMode="External"/><Relationship Id="rId76" Type="http://schemas.openxmlformats.org/officeDocument/2006/relationships/hyperlink" Target="https://zakupki.gov.ru/epz/order/notice/ea20/view/common-info.html?regNumber=0873400003922000599" TargetMode="External"/><Relationship Id="rId97" Type="http://schemas.openxmlformats.org/officeDocument/2006/relationships/hyperlink" Target="https://zakupki.gov.ru/epz/order/notice/ea20/view/common-info.html?regNumber=0873400003922000635" TargetMode="External"/><Relationship Id="rId104" Type="http://schemas.openxmlformats.org/officeDocument/2006/relationships/hyperlink" Target="https://zakupki.gov.ru/epz/order/notice/ea20/view/common-info.html?regNumber=0873400003922000647" TargetMode="External"/><Relationship Id="rId120" Type="http://schemas.openxmlformats.org/officeDocument/2006/relationships/hyperlink" Target="https://zakupki.gov.ru/epz/order/notice/ea20/view/common-info.html?regNumber=0873400003922000663" TargetMode="External"/><Relationship Id="rId125" Type="http://schemas.openxmlformats.org/officeDocument/2006/relationships/hyperlink" Target="https://zakupki.gov.ru/epz/order/notice/ea20/view/common-info.html?regNumber=0873400003922000668" TargetMode="External"/><Relationship Id="rId7" Type="http://schemas.openxmlformats.org/officeDocument/2006/relationships/hyperlink" Target="https://zakupki.gov.ru/epz/order/notice/ea20/view/common-info.html?regNumber=0873400003922000550" TargetMode="External"/><Relationship Id="rId71" Type="http://schemas.openxmlformats.org/officeDocument/2006/relationships/hyperlink" Target="https://zakupki.gov.ru/epz/order/notice/ea20/view/common-info.html?regNumber=0873400003922000604" TargetMode="External"/><Relationship Id="rId92" Type="http://schemas.openxmlformats.org/officeDocument/2006/relationships/hyperlink" Target="https://zakupki.gov.ru/epz/order/notice/ea20/view/common-info.html?regNumber=0873400003922000637" TargetMode="External"/><Relationship Id="rId2" Type="http://schemas.openxmlformats.org/officeDocument/2006/relationships/hyperlink" Target="https://zakupki.gov.ru/epz/order/notice/ea20/view/common-info.html?regNumber=0873400003922000545" TargetMode="External"/><Relationship Id="rId29" Type="http://schemas.openxmlformats.org/officeDocument/2006/relationships/hyperlink" Target="https://zakupki.gov.ru/epz/order/notice/ea20/view/common-info.html?regNumber=0873400003922000567" TargetMode="External"/><Relationship Id="rId24" Type="http://schemas.openxmlformats.org/officeDocument/2006/relationships/hyperlink" Target="https://zakupki.gov.ru/epz/order/notice/ea20/view/common-info.html?regNumber=0873400003922000569" TargetMode="External"/><Relationship Id="rId40" Type="http://schemas.openxmlformats.org/officeDocument/2006/relationships/hyperlink" Target="https://zakupki.gov.ru/epz/order/notice/ea20/view/common-info.html?regNumber=0873400003922000586" TargetMode="External"/><Relationship Id="rId45" Type="http://schemas.openxmlformats.org/officeDocument/2006/relationships/hyperlink" Target="https://zakupki.gov.ru/epz/order/notice/ea20/view/common-info.html?regNumber=0873400003922000591" TargetMode="External"/><Relationship Id="rId66" Type="http://schemas.openxmlformats.org/officeDocument/2006/relationships/hyperlink" Target="https://zakupki.gov.ru/epz/order/notice/ea20/view/common-info.html?regNumber=0873400003922000612" TargetMode="External"/><Relationship Id="rId87" Type="http://schemas.openxmlformats.org/officeDocument/2006/relationships/hyperlink" Target="https://zakupki.gov.ru/epz/order/notice/ea20/view/common-info.html?regNumber=0873400003922000630" TargetMode="External"/><Relationship Id="rId110" Type="http://schemas.openxmlformats.org/officeDocument/2006/relationships/hyperlink" Target="https://zakupki.gov.ru/epz/order/notice/ea20/view/common-info.html?regNumber=0873400003922000653" TargetMode="External"/><Relationship Id="rId115" Type="http://schemas.openxmlformats.org/officeDocument/2006/relationships/hyperlink" Target="https://zakupki.gov.ru/epz/order/notice/ea20/view/common-info.html?regNumber=0873400003922000658" TargetMode="External"/><Relationship Id="rId61" Type="http://schemas.openxmlformats.org/officeDocument/2006/relationships/hyperlink" Target="https://zakupki.gov.ru/epz/order/notice/ea20/view/common-info.html?regNumber=0873400003922000617" TargetMode="External"/><Relationship Id="rId82" Type="http://schemas.openxmlformats.org/officeDocument/2006/relationships/hyperlink" Target="https://zakupki.gov.ru/epz/order/notice/ea20/view/common-info.html?regNumber=0873400003922000625" TargetMode="External"/><Relationship Id="rId19" Type="http://schemas.openxmlformats.org/officeDocument/2006/relationships/hyperlink" Target="https://zakupki.gov.ru/epz/order/notice/ea20/view/common-info.html?regNumber=0873400003922000561" TargetMode="External"/><Relationship Id="rId14" Type="http://schemas.openxmlformats.org/officeDocument/2006/relationships/hyperlink" Target="https://zakupki.gov.ru/epz/order/notice/ea20/view/common-info.html?regNumber=0873400003922000557" TargetMode="External"/><Relationship Id="rId30" Type="http://schemas.openxmlformats.org/officeDocument/2006/relationships/hyperlink" Target="https://zakupki.gov.ru/epz/order/notice/ea20/view/common-info.html?regNumber=0873400003922000574" TargetMode="External"/><Relationship Id="rId35" Type="http://schemas.openxmlformats.org/officeDocument/2006/relationships/hyperlink" Target="https://zakupki.gov.ru/epz/order/notice/ea20/view/common-info.html?regNumber=0873400003922000579" TargetMode="External"/><Relationship Id="rId56" Type="http://schemas.openxmlformats.org/officeDocument/2006/relationships/hyperlink" Target="https://zakupki.gov.ru/epz/order/notice/ea20/view/common-info.html?regNumber=0873400003922000622" TargetMode="External"/><Relationship Id="rId77" Type="http://schemas.openxmlformats.org/officeDocument/2006/relationships/hyperlink" Target="https://zakupki.gov.ru/epz/order/notice/ea20/view/common-info.html?regNumber=0873400003922000608" TargetMode="External"/><Relationship Id="rId100" Type="http://schemas.openxmlformats.org/officeDocument/2006/relationships/hyperlink" Target="https://zakupki.gov.ru/epz/order/notice/ea20/view/common-info.html?regNumber=0873400003922000641" TargetMode="External"/><Relationship Id="rId105" Type="http://schemas.openxmlformats.org/officeDocument/2006/relationships/hyperlink" Target="https://zakupki.gov.ru/epz/order/notice/ea20/view/common-info.html?regNumber=0873400003922000648" TargetMode="External"/><Relationship Id="rId126" Type="http://schemas.openxmlformats.org/officeDocument/2006/relationships/hyperlink" Target="https://zakupki.gov.ru/epz/order/notice/ea20/view/common-info.html?regNumber=0873400003922000669" TargetMode="External"/><Relationship Id="rId8" Type="http://schemas.openxmlformats.org/officeDocument/2006/relationships/hyperlink" Target="https://zakupki.gov.ru/epz/order/notice/ea20/view/common-info.html?regNumber=0873400003922000551" TargetMode="External"/><Relationship Id="rId51" Type="http://schemas.openxmlformats.org/officeDocument/2006/relationships/hyperlink" Target="https://zakupki.gov.ru/epz/order/notice/ea20/view/common-info.html?regNumber=0873400003922000595" TargetMode="External"/><Relationship Id="rId72" Type="http://schemas.openxmlformats.org/officeDocument/2006/relationships/hyperlink" Target="https://zakupki.gov.ru/epz/order/notice/ea20/view/common-info.html?regNumber=0873400003922000603" TargetMode="External"/><Relationship Id="rId93" Type="http://schemas.openxmlformats.org/officeDocument/2006/relationships/hyperlink" Target="https://zakupki.gov.ru/epz/order/notice/ea20/view/common-info.html?regNumber=0873400003922000639" TargetMode="External"/><Relationship Id="rId98" Type="http://schemas.openxmlformats.org/officeDocument/2006/relationships/hyperlink" Target="https://zakupki.gov.ru/epz/order/notice/ea20/view/common-info.html?regNumber=0873400003922000638" TargetMode="External"/><Relationship Id="rId121" Type="http://schemas.openxmlformats.org/officeDocument/2006/relationships/hyperlink" Target="https://zakupki.gov.ru/epz/order/notice/ea20/view/common-info.html?regNumber=0873400003922000664" TargetMode="External"/><Relationship Id="rId3" Type="http://schemas.openxmlformats.org/officeDocument/2006/relationships/hyperlink" Target="https://zakupki.gov.ru/epz/order/notice/ea20/view/common-info.html?regNumber=0873400003922000546" TargetMode="External"/><Relationship Id="rId25" Type="http://schemas.openxmlformats.org/officeDocument/2006/relationships/hyperlink" Target="https://zakupki.gov.ru/epz/order/notice/ea20/view/common-info.html?regNumber=0873400003922000570" TargetMode="External"/><Relationship Id="rId46" Type="http://schemas.openxmlformats.org/officeDocument/2006/relationships/hyperlink" Target="https://zakupki.gov.ru/epz/order/notice/ea20/view/common-info.html?regNumber=0873400003922000592" TargetMode="External"/><Relationship Id="rId67" Type="http://schemas.openxmlformats.org/officeDocument/2006/relationships/hyperlink" Target="https://zakupki.gov.ru/epz/order/notice/ea20/view/common-info.html?regNumber=0873400003922000608" TargetMode="External"/><Relationship Id="rId116" Type="http://schemas.openxmlformats.org/officeDocument/2006/relationships/hyperlink" Target="https://zakupki.gov.ru/epz/order/notice/ea20/view/common-info.html?regNumber=0873400003922000659" TargetMode="External"/><Relationship Id="rId20" Type="http://schemas.openxmlformats.org/officeDocument/2006/relationships/hyperlink" Target="https://zakupki.gov.ru/epz/order/notice/ea20/view/common-info.html?regNumber=0873400003922000564" TargetMode="External"/><Relationship Id="rId41" Type="http://schemas.openxmlformats.org/officeDocument/2006/relationships/hyperlink" Target="https://zakupki.gov.ru/epz/order/notice/ea20/view/common-info.html?regNumber=0873400003922000587" TargetMode="External"/><Relationship Id="rId62" Type="http://schemas.openxmlformats.org/officeDocument/2006/relationships/hyperlink" Target="https://zakupki.gov.ru/epz/order/notice/ea20/view/common-info.html?regNumber=0873400003922000616" TargetMode="External"/><Relationship Id="rId83" Type="http://schemas.openxmlformats.org/officeDocument/2006/relationships/hyperlink" Target="https://zakupki.gov.ru/epz/order/notice/ea20/view/common-info.html?regNumber=0873400003922000626" TargetMode="External"/><Relationship Id="rId88" Type="http://schemas.openxmlformats.org/officeDocument/2006/relationships/hyperlink" Target="https://zakupki.gov.ru/epz/order/notice/ea20/view/common-info.html?regNumber=0873400003922000631" TargetMode="External"/><Relationship Id="rId111" Type="http://schemas.openxmlformats.org/officeDocument/2006/relationships/hyperlink" Target="https://zakupki.gov.ru/epz/order/notice/ea20/view/common-info.html?regNumber=0873400003922000654" TargetMode="External"/><Relationship Id="rId15" Type="http://schemas.openxmlformats.org/officeDocument/2006/relationships/hyperlink" Target="https://zakupki.gov.ru/epz/order/notice/ea20/view/common-info.html?regNumber=0873400003922000557" TargetMode="External"/><Relationship Id="rId36" Type="http://schemas.openxmlformats.org/officeDocument/2006/relationships/hyperlink" Target="https://zakupki.gov.ru/epz/order/notice/ea20/view/common-info.html?regNumber=0873400003922000573" TargetMode="External"/><Relationship Id="rId57" Type="http://schemas.openxmlformats.org/officeDocument/2006/relationships/hyperlink" Target="https://zakupki.gov.ru/epz/order/notice/ea20/view/common-info.html?regNumber=0873400003922000621" TargetMode="External"/><Relationship Id="rId106" Type="http://schemas.openxmlformats.org/officeDocument/2006/relationships/hyperlink" Target="https://zakupki.gov.ru/epz/order/notice/ea20/view/common-info.html?regNumber=0873400003922000649" TargetMode="External"/><Relationship Id="rId127" Type="http://schemas.openxmlformats.org/officeDocument/2006/relationships/hyperlink" Target="https://zakupki.gov.ru/epz/order/notice/ea20/view/common-info.html?regNumber=0873400003922000670" TargetMode="External"/><Relationship Id="rId10" Type="http://schemas.openxmlformats.org/officeDocument/2006/relationships/hyperlink" Target="https://zakupki.gov.ru/epz/order/notice/ea20/view/common-info.html?regNumber=0873400003922000553" TargetMode="External"/><Relationship Id="rId31" Type="http://schemas.openxmlformats.org/officeDocument/2006/relationships/hyperlink" Target="https://zakupki.gov.ru/epz/order/notice/ea20/view/common-info.html?regNumber=0873400003922000575" TargetMode="External"/><Relationship Id="rId52" Type="http://schemas.openxmlformats.org/officeDocument/2006/relationships/hyperlink" Target="https://zakupki.gov.ru/epz/order/notice/ea20/view/common-info.html?regNumber=0873400003922000596" TargetMode="External"/><Relationship Id="rId73" Type="http://schemas.openxmlformats.org/officeDocument/2006/relationships/hyperlink" Target="https://zakupki.gov.ru/epz/order/notice/ea20/view/common-info.html?regNumber=0873400003922000602" TargetMode="External"/><Relationship Id="rId78" Type="http://schemas.openxmlformats.org/officeDocument/2006/relationships/hyperlink" Target="https://zakupki.gov.ru/epz/order/notice/ea20/view/common-info.html?regNumber=0873400003922000609" TargetMode="External"/><Relationship Id="rId94" Type="http://schemas.openxmlformats.org/officeDocument/2006/relationships/hyperlink" Target="https://zakupki.gov.ru/epz/order/notice/ea20/view/common-info.html?regNumber=0873400003922000640" TargetMode="External"/><Relationship Id="rId99" Type="http://schemas.openxmlformats.org/officeDocument/2006/relationships/hyperlink" Target="https://zakupki.gov.ru/epz/order/notice/ea20/view/common-info.html?regNumber=0873400003922000636" TargetMode="External"/><Relationship Id="rId101" Type="http://schemas.openxmlformats.org/officeDocument/2006/relationships/hyperlink" Target="https://zakupki.gov.ru/epz/order/notice/ea20/view/common-info.html?regNumber=0873400003922000642" TargetMode="External"/><Relationship Id="rId122" Type="http://schemas.openxmlformats.org/officeDocument/2006/relationships/hyperlink" Target="https://zakupki.gov.ru/epz/order/notice/ea20/view/common-info.html?regNumber=0873400003922000665" TargetMode="External"/><Relationship Id="rId4" Type="http://schemas.openxmlformats.org/officeDocument/2006/relationships/hyperlink" Target="https://zakupki.gov.ru/epz/order/notice/ea20/view/common-info.html?regNumber=0873400003922000547" TargetMode="External"/><Relationship Id="rId9" Type="http://schemas.openxmlformats.org/officeDocument/2006/relationships/hyperlink" Target="https://zakupki.gov.ru/epz/order/notice/ea20/view/common-info.html?regNumber=0873400003922000552" TargetMode="External"/><Relationship Id="rId26" Type="http://schemas.openxmlformats.org/officeDocument/2006/relationships/hyperlink" Target="https://zakupki.gov.ru/epz/order/notice/ea20/view/common-info.html?regNumber=08734000039220005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1C0AF-0895-40BB-8497-37ED0F133FF1}">
  <dimension ref="A1:AN340"/>
  <sheetViews>
    <sheetView tabSelected="1" zoomScale="70" zoomScaleNormal="70" workbookViewId="0">
      <pane xSplit="1" ySplit="2" topLeftCell="B287" activePane="bottomRight" state="frozen"/>
      <selection pane="topRight" activeCell="G1" sqref="G1"/>
      <selection pane="bottomLeft" activeCell="A3" sqref="A3"/>
      <selection pane="bottomRight" activeCell="A290" sqref="A290"/>
    </sheetView>
  </sheetViews>
  <sheetFormatPr defaultColWidth="9.109375" defaultRowHeight="15.6" x14ac:dyDescent="0.3"/>
  <cols>
    <col min="1" max="1" width="26.6640625" style="3" customWidth="1"/>
    <col min="2" max="2" width="13" style="30" customWidth="1"/>
    <col min="3" max="3" width="18.5546875" style="3" customWidth="1"/>
    <col min="4" max="4" width="31.109375" style="31" customWidth="1"/>
    <col min="5" max="5" width="27.44140625" style="6" customWidth="1"/>
    <col min="6" max="6" width="13.88671875" style="30" customWidth="1"/>
    <col min="7" max="7" width="32.88671875" style="3" customWidth="1"/>
    <col min="8" max="8" width="22.109375" style="6" customWidth="1"/>
    <col min="9" max="9" width="30.88671875" style="6" customWidth="1"/>
    <col min="10" max="10" width="19.88671875" style="3" customWidth="1"/>
    <col min="11" max="12" width="20.109375" style="3" customWidth="1"/>
    <col min="13" max="13" width="19.33203125" style="6" bestFit="1" customWidth="1"/>
    <col min="14" max="14" width="30.88671875" style="6" customWidth="1"/>
    <col min="15" max="15" width="14.109375" style="6" bestFit="1" customWidth="1"/>
    <col min="16" max="16" width="11.6640625" style="3" bestFit="1" customWidth="1"/>
    <col min="17" max="17" width="10.88671875" style="3" bestFit="1" customWidth="1"/>
    <col min="18" max="18" width="9.109375" style="3" customWidth="1"/>
    <col min="19" max="19" width="13.6640625" style="46" customWidth="1"/>
    <col min="20" max="20" width="16.6640625" style="3" customWidth="1"/>
    <col min="21" max="21" width="16.5546875" style="30" customWidth="1"/>
    <col min="22" max="22" width="18.5546875" style="3" customWidth="1"/>
    <col min="23" max="23" width="17.109375" style="3" customWidth="1"/>
    <col min="24" max="24" width="21" style="3" customWidth="1"/>
    <col min="25" max="27" width="17.5546875" style="36" customWidth="1"/>
    <col min="28" max="28" width="30.88671875" style="6" customWidth="1"/>
    <col min="29" max="29" width="16.109375" style="30" customWidth="1"/>
    <col min="30" max="30" width="15.109375" style="30" customWidth="1"/>
    <col min="31" max="31" width="13.33203125" style="30" customWidth="1"/>
    <col min="32" max="32" width="16.6640625" style="6" customWidth="1"/>
    <col min="33" max="33" width="8.88671875" customWidth="1"/>
    <col min="34" max="16384" width="9.109375" style="2"/>
  </cols>
  <sheetData>
    <row r="1" spans="1:33" ht="78.599999999999994" customHeight="1" x14ac:dyDescent="0.3">
      <c r="A1" s="77" t="s">
        <v>0</v>
      </c>
      <c r="B1" s="67" t="s">
        <v>1</v>
      </c>
      <c r="C1" s="75" t="s">
        <v>2</v>
      </c>
      <c r="D1" s="7" t="s">
        <v>3</v>
      </c>
      <c r="E1" s="8" t="s">
        <v>4</v>
      </c>
      <c r="F1" s="9" t="s">
        <v>5</v>
      </c>
      <c r="G1" s="8" t="s">
        <v>6</v>
      </c>
      <c r="H1" s="8" t="s">
        <v>7</v>
      </c>
      <c r="I1" s="71" t="s">
        <v>8</v>
      </c>
      <c r="J1" s="71" t="s">
        <v>9</v>
      </c>
      <c r="K1" s="71" t="s">
        <v>10</v>
      </c>
      <c r="L1" s="71" t="s">
        <v>11</v>
      </c>
      <c r="M1" s="69" t="s">
        <v>12</v>
      </c>
      <c r="N1" s="69" t="s">
        <v>13</v>
      </c>
      <c r="O1" s="69" t="s">
        <v>14</v>
      </c>
      <c r="P1" s="71" t="s">
        <v>15</v>
      </c>
      <c r="Q1" s="71" t="s">
        <v>16</v>
      </c>
      <c r="R1" s="65" t="s">
        <v>17</v>
      </c>
      <c r="S1" s="73" t="s">
        <v>18</v>
      </c>
      <c r="T1" s="65" t="s">
        <v>19</v>
      </c>
      <c r="U1" s="67" t="s">
        <v>20</v>
      </c>
      <c r="V1" s="52" t="s">
        <v>21</v>
      </c>
      <c r="W1" s="53"/>
      <c r="X1" s="53"/>
      <c r="Y1" s="53"/>
      <c r="Z1" s="53"/>
      <c r="AA1" s="54"/>
      <c r="AB1" s="40" t="s">
        <v>22</v>
      </c>
      <c r="AC1" s="57" t="s">
        <v>23</v>
      </c>
      <c r="AD1" s="58"/>
      <c r="AE1" s="59"/>
      <c r="AF1" s="69" t="s">
        <v>24</v>
      </c>
      <c r="AG1" s="1"/>
    </row>
    <row r="2" spans="1:33" ht="35.4" customHeight="1" x14ac:dyDescent="0.3">
      <c r="A2" s="78"/>
      <c r="B2" s="68"/>
      <c r="C2" s="76"/>
      <c r="D2" s="10"/>
      <c r="E2" s="11"/>
      <c r="F2" s="12"/>
      <c r="G2" s="11"/>
      <c r="H2" s="11"/>
      <c r="I2" s="72"/>
      <c r="J2" s="72"/>
      <c r="K2" s="72"/>
      <c r="L2" s="72"/>
      <c r="M2" s="70"/>
      <c r="N2" s="70"/>
      <c r="O2" s="70"/>
      <c r="P2" s="72"/>
      <c r="Q2" s="72"/>
      <c r="R2" s="66"/>
      <c r="S2" s="74"/>
      <c r="T2" s="66"/>
      <c r="U2" s="68"/>
      <c r="V2" s="33" t="s">
        <v>25</v>
      </c>
      <c r="W2" s="33" t="s">
        <v>26</v>
      </c>
      <c r="X2" s="33" t="s">
        <v>27</v>
      </c>
      <c r="Y2" s="33" t="s">
        <v>28</v>
      </c>
      <c r="Z2" s="33" t="s">
        <v>29</v>
      </c>
      <c r="AA2" s="33" t="s">
        <v>30</v>
      </c>
      <c r="AB2" s="60"/>
      <c r="AC2" s="61" t="s">
        <v>26</v>
      </c>
      <c r="AD2" s="61" t="s">
        <v>27</v>
      </c>
      <c r="AE2" s="61" t="s">
        <v>28</v>
      </c>
      <c r="AF2" s="70"/>
    </row>
    <row r="3" spans="1:33" ht="44.25" customHeight="1" x14ac:dyDescent="0.3">
      <c r="A3" s="13" t="s">
        <v>31</v>
      </c>
      <c r="B3" s="14">
        <v>44267</v>
      </c>
      <c r="C3" s="15" t="s">
        <v>32</v>
      </c>
      <c r="D3" s="13" t="s">
        <v>33</v>
      </c>
      <c r="E3" s="16" t="s">
        <v>34</v>
      </c>
      <c r="F3" s="14">
        <v>44302</v>
      </c>
      <c r="G3" s="13" t="s">
        <v>35</v>
      </c>
      <c r="H3" s="15" t="s">
        <v>36</v>
      </c>
      <c r="I3" s="15" t="s">
        <v>37</v>
      </c>
      <c r="J3" s="32">
        <v>6217442799.2600002</v>
      </c>
      <c r="K3" s="33">
        <v>6217442799.2600002</v>
      </c>
      <c r="L3" s="33">
        <v>18652328397.779999</v>
      </c>
      <c r="M3" s="4" t="s">
        <v>38</v>
      </c>
      <c r="N3" s="4" t="s">
        <v>39</v>
      </c>
      <c r="O3" s="17" t="s">
        <v>40</v>
      </c>
      <c r="P3" s="41">
        <v>100</v>
      </c>
      <c r="Q3" s="17">
        <v>0</v>
      </c>
      <c r="R3" s="42" t="s">
        <v>41</v>
      </c>
      <c r="S3" s="43">
        <v>30</v>
      </c>
      <c r="T3" s="33">
        <v>204.82</v>
      </c>
      <c r="U3" s="35">
        <v>6144.5999999999995</v>
      </c>
      <c r="V3" s="32">
        <v>91066929</v>
      </c>
      <c r="W3" s="32" t="s">
        <v>42</v>
      </c>
      <c r="X3" s="32">
        <v>30355643</v>
      </c>
      <c r="Y3" s="32">
        <v>30355643</v>
      </c>
      <c r="Z3" s="34">
        <v>1011854.7666666667</v>
      </c>
      <c r="AA3" s="44">
        <v>1011855</v>
      </c>
      <c r="AB3" s="32"/>
      <c r="AC3" s="19">
        <v>44378</v>
      </c>
      <c r="AD3" s="19">
        <v>44651</v>
      </c>
      <c r="AE3" s="19">
        <v>45016</v>
      </c>
      <c r="AF3" s="64" t="s">
        <v>43</v>
      </c>
    </row>
    <row r="4" spans="1:33" ht="44.25" customHeight="1" x14ac:dyDescent="0.3">
      <c r="A4" s="13" t="s">
        <v>44</v>
      </c>
      <c r="B4" s="14">
        <v>44267</v>
      </c>
      <c r="C4" s="15" t="s">
        <v>32</v>
      </c>
      <c r="D4" s="13" t="s">
        <v>45</v>
      </c>
      <c r="E4" s="16" t="s">
        <v>46</v>
      </c>
      <c r="F4" s="14">
        <v>44305</v>
      </c>
      <c r="G4" s="13" t="s">
        <v>47</v>
      </c>
      <c r="H4" s="17" t="s">
        <v>48</v>
      </c>
      <c r="I4" s="15" t="s">
        <v>49</v>
      </c>
      <c r="J4" s="34">
        <v>4514726372.6800003</v>
      </c>
      <c r="K4" s="35">
        <v>4514726372.6800003</v>
      </c>
      <c r="L4" s="35">
        <v>13544179118.040001</v>
      </c>
      <c r="M4" s="15" t="s">
        <v>50</v>
      </c>
      <c r="N4" s="15" t="s">
        <v>51</v>
      </c>
      <c r="O4" s="21" t="s">
        <v>40</v>
      </c>
      <c r="P4" s="44">
        <v>100</v>
      </c>
      <c r="Q4" s="21">
        <v>0</v>
      </c>
      <c r="R4" s="45" t="s">
        <v>41</v>
      </c>
      <c r="S4" s="15">
        <v>60</v>
      </c>
      <c r="T4" s="35">
        <v>307.82</v>
      </c>
      <c r="U4" s="35">
        <f>S4*T4</f>
        <v>18469.2</v>
      </c>
      <c r="V4" s="34">
        <v>44000322</v>
      </c>
      <c r="W4" s="34">
        <v>6360000</v>
      </c>
      <c r="X4" s="34">
        <v>4200000</v>
      </c>
      <c r="Y4" s="34">
        <v>4106774</v>
      </c>
      <c r="Z4" s="34">
        <f>X4/S4</f>
        <v>70000</v>
      </c>
      <c r="AA4" s="44">
        <f>_xlfn.CEILING.MATH(Z4)</f>
        <v>70000</v>
      </c>
      <c r="AB4" s="34"/>
      <c r="AC4" s="14">
        <v>44561</v>
      </c>
      <c r="AD4" s="14">
        <v>44926</v>
      </c>
      <c r="AE4" s="14">
        <v>45291</v>
      </c>
      <c r="AF4" s="64" t="s">
        <v>43</v>
      </c>
      <c r="AG4" s="2"/>
    </row>
    <row r="5" spans="1:33" ht="44.25" customHeight="1" x14ac:dyDescent="0.3">
      <c r="A5" s="13" t="s">
        <v>52</v>
      </c>
      <c r="B5" s="14">
        <v>44267</v>
      </c>
      <c r="C5" s="15" t="s">
        <v>32</v>
      </c>
      <c r="D5" s="13" t="s">
        <v>53</v>
      </c>
      <c r="E5" s="16" t="s">
        <v>54</v>
      </c>
      <c r="F5" s="14">
        <v>44306</v>
      </c>
      <c r="G5" s="13" t="s">
        <v>55</v>
      </c>
      <c r="H5" s="17" t="s">
        <v>56</v>
      </c>
      <c r="I5" s="15" t="s">
        <v>57</v>
      </c>
      <c r="J5" s="34">
        <v>2446268314.8600001</v>
      </c>
      <c r="K5" s="35">
        <v>2419915673.1999998</v>
      </c>
      <c r="L5" s="35">
        <v>7622532400.5799999</v>
      </c>
      <c r="M5" s="15" t="s">
        <v>58</v>
      </c>
      <c r="N5" s="15" t="s">
        <v>59</v>
      </c>
      <c r="O5" s="21" t="s">
        <v>60</v>
      </c>
      <c r="P5" s="44">
        <v>0</v>
      </c>
      <c r="Q5" s="21">
        <v>100</v>
      </c>
      <c r="R5" s="45" t="s">
        <v>41</v>
      </c>
      <c r="S5" s="15">
        <v>60</v>
      </c>
      <c r="T5" s="35">
        <v>201.97</v>
      </c>
      <c r="U5" s="35">
        <f>S5*T5</f>
        <v>12118.2</v>
      </c>
      <c r="V5" s="34">
        <f>W5+X5+Y5</f>
        <v>39406670</v>
      </c>
      <c r="W5" s="34">
        <v>13647316</v>
      </c>
      <c r="X5" s="34">
        <v>12112038</v>
      </c>
      <c r="Y5" s="34">
        <v>13647316</v>
      </c>
      <c r="Z5" s="34">
        <f>X5/S5</f>
        <v>201867.3</v>
      </c>
      <c r="AA5" s="44">
        <f>_xlfn.CEILING.MATH(Z5)</f>
        <v>201868</v>
      </c>
      <c r="AB5" s="34"/>
      <c r="AC5" s="14">
        <v>44530</v>
      </c>
      <c r="AD5" s="14">
        <v>44774</v>
      </c>
      <c r="AE5" s="14">
        <v>45108</v>
      </c>
      <c r="AF5" s="64" t="s">
        <v>43</v>
      </c>
      <c r="AG5" s="2"/>
    </row>
    <row r="6" spans="1:33" ht="44.25" customHeight="1" x14ac:dyDescent="0.3">
      <c r="A6" s="18" t="s">
        <v>61</v>
      </c>
      <c r="B6" s="19">
        <v>44301</v>
      </c>
      <c r="C6" s="17" t="s">
        <v>32</v>
      </c>
      <c r="D6" s="18" t="s">
        <v>62</v>
      </c>
      <c r="E6" s="20" t="s">
        <v>63</v>
      </c>
      <c r="F6" s="19">
        <v>44368</v>
      </c>
      <c r="G6" s="18" t="s">
        <v>64</v>
      </c>
      <c r="H6" s="21" t="s">
        <v>48</v>
      </c>
      <c r="I6" s="4" t="s">
        <v>65</v>
      </c>
      <c r="J6" s="32">
        <v>234317302.96000001</v>
      </c>
      <c r="K6" s="33">
        <f>J6</f>
        <v>234317302.96000001</v>
      </c>
      <c r="L6" s="33">
        <v>702951908.88</v>
      </c>
      <c r="M6" s="4" t="s">
        <v>66</v>
      </c>
      <c r="N6" s="4" t="s">
        <v>67</v>
      </c>
      <c r="O6" s="17" t="s">
        <v>68</v>
      </c>
      <c r="P6" s="41">
        <v>0</v>
      </c>
      <c r="Q6" s="17">
        <v>100</v>
      </c>
      <c r="R6" s="42" t="s">
        <v>69</v>
      </c>
      <c r="S6" s="43">
        <v>112</v>
      </c>
      <c r="T6" s="33">
        <v>1889.29</v>
      </c>
      <c r="U6" s="35">
        <f t="shared" ref="U6:U28" si="0">T6*S6</f>
        <v>211600.47999999998</v>
      </c>
      <c r="V6" s="32">
        <v>372072</v>
      </c>
      <c r="W6" s="32">
        <v>124024</v>
      </c>
      <c r="X6" s="32">
        <v>124024</v>
      </c>
      <c r="Y6" s="32">
        <v>124024</v>
      </c>
      <c r="Z6" s="34">
        <f>X6/S6</f>
        <v>1107.3571428571429</v>
      </c>
      <c r="AA6" s="44">
        <f t="shared" ref="AA6:AA35" si="1">_xlfn.CEILING.MATH(Z6)</f>
        <v>1108</v>
      </c>
      <c r="AB6" s="32"/>
      <c r="AC6" s="19">
        <v>44392</v>
      </c>
      <c r="AD6" s="19">
        <v>44652</v>
      </c>
      <c r="AE6" s="19">
        <v>45017</v>
      </c>
      <c r="AF6" s="64" t="s">
        <v>43</v>
      </c>
      <c r="AG6" s="2"/>
    </row>
    <row r="7" spans="1:33" ht="44.25" customHeight="1" x14ac:dyDescent="0.3">
      <c r="A7" s="13" t="s">
        <v>70</v>
      </c>
      <c r="B7" s="19">
        <v>44301</v>
      </c>
      <c r="C7" s="17" t="s">
        <v>32</v>
      </c>
      <c r="D7" s="18" t="s">
        <v>71</v>
      </c>
      <c r="E7" s="20" t="s">
        <v>72</v>
      </c>
      <c r="F7" s="19">
        <v>44368</v>
      </c>
      <c r="G7" s="18" t="s">
        <v>73</v>
      </c>
      <c r="H7" s="21" t="s">
        <v>48</v>
      </c>
      <c r="I7" s="4" t="s">
        <v>74</v>
      </c>
      <c r="J7" s="32">
        <v>188459323.84</v>
      </c>
      <c r="K7" s="33">
        <v>188459323.84</v>
      </c>
      <c r="L7" s="33">
        <v>565377971.51999998</v>
      </c>
      <c r="M7" s="4" t="s">
        <v>75</v>
      </c>
      <c r="N7" s="4" t="s">
        <v>76</v>
      </c>
      <c r="O7" s="17" t="s">
        <v>40</v>
      </c>
      <c r="P7" s="41">
        <v>100</v>
      </c>
      <c r="Q7" s="17">
        <v>0</v>
      </c>
      <c r="R7" s="42" t="s">
        <v>69</v>
      </c>
      <c r="S7" s="4">
        <v>56</v>
      </c>
      <c r="T7" s="33">
        <v>1044.6400000000001</v>
      </c>
      <c r="U7" s="35">
        <f t="shared" si="0"/>
        <v>58499.840000000004</v>
      </c>
      <c r="V7" s="32">
        <v>541218</v>
      </c>
      <c r="W7" s="32">
        <v>180406</v>
      </c>
      <c r="X7" s="32">
        <v>180406</v>
      </c>
      <c r="Y7" s="32">
        <v>180406</v>
      </c>
      <c r="Z7" s="34">
        <f>X7/S7</f>
        <v>3221.5357142857142</v>
      </c>
      <c r="AA7" s="44">
        <f t="shared" si="1"/>
        <v>3222</v>
      </c>
      <c r="AB7" s="32"/>
      <c r="AC7" s="19">
        <v>44392</v>
      </c>
      <c r="AD7" s="19">
        <v>44652</v>
      </c>
      <c r="AE7" s="19">
        <v>45017</v>
      </c>
      <c r="AF7" s="64" t="s">
        <v>43</v>
      </c>
      <c r="AG7" s="2"/>
    </row>
    <row r="8" spans="1:33" ht="44.25" customHeight="1" x14ac:dyDescent="0.3">
      <c r="A8" s="18" t="s">
        <v>77</v>
      </c>
      <c r="B8" s="19">
        <v>44432</v>
      </c>
      <c r="C8" s="17">
        <v>1416</v>
      </c>
      <c r="D8" s="18" t="s">
        <v>78</v>
      </c>
      <c r="E8" s="20" t="s">
        <v>79</v>
      </c>
      <c r="F8" s="19">
        <v>44475</v>
      </c>
      <c r="G8" s="18" t="s">
        <v>80</v>
      </c>
      <c r="H8" s="4" t="s">
        <v>56</v>
      </c>
      <c r="I8" s="4" t="s">
        <v>81</v>
      </c>
      <c r="J8" s="32">
        <v>3319597490.5</v>
      </c>
      <c r="K8" s="33">
        <f>J8</f>
        <v>3319597490.5</v>
      </c>
      <c r="L8" s="33">
        <v>6250337394</v>
      </c>
      <c r="M8" s="4" t="s">
        <v>82</v>
      </c>
      <c r="N8" s="4" t="s">
        <v>83</v>
      </c>
      <c r="O8" s="33" t="s">
        <v>84</v>
      </c>
      <c r="P8" s="41">
        <v>0</v>
      </c>
      <c r="Q8" s="42">
        <v>100</v>
      </c>
      <c r="R8" s="42" t="s">
        <v>85</v>
      </c>
      <c r="S8" s="4">
        <v>15</v>
      </c>
      <c r="T8" s="33">
        <f>J8/V8</f>
        <v>3127.7418079974373</v>
      </c>
      <c r="U8" s="35">
        <f t="shared" si="0"/>
        <v>46916.127119961558</v>
      </c>
      <c r="V8" s="32">
        <v>1061340</v>
      </c>
      <c r="W8" s="32">
        <v>497655</v>
      </c>
      <c r="X8" s="32">
        <v>181245</v>
      </c>
      <c r="Y8" s="32">
        <v>382440</v>
      </c>
      <c r="Z8" s="34">
        <f t="shared" ref="Z8:Z14" si="2">V8/S8</f>
        <v>70756</v>
      </c>
      <c r="AA8" s="44">
        <f t="shared" si="1"/>
        <v>70756</v>
      </c>
      <c r="AB8" s="32"/>
      <c r="AC8" s="19">
        <v>44681</v>
      </c>
      <c r="AD8" s="19">
        <v>44941</v>
      </c>
      <c r="AE8" s="19">
        <v>45046</v>
      </c>
      <c r="AF8" s="28" t="s">
        <v>43</v>
      </c>
      <c r="AG8" s="2"/>
    </row>
    <row r="9" spans="1:33" ht="126" customHeight="1" x14ac:dyDescent="0.3">
      <c r="A9" s="18" t="s">
        <v>86</v>
      </c>
      <c r="B9" s="19">
        <v>44526</v>
      </c>
      <c r="C9" s="17">
        <v>1416</v>
      </c>
      <c r="D9" s="18" t="s">
        <v>87</v>
      </c>
      <c r="E9" s="22" t="s">
        <v>88</v>
      </c>
      <c r="F9" s="19">
        <v>44554</v>
      </c>
      <c r="G9" s="18" t="s">
        <v>89</v>
      </c>
      <c r="H9" s="4" t="s">
        <v>90</v>
      </c>
      <c r="I9" s="4" t="s">
        <v>91</v>
      </c>
      <c r="J9" s="32">
        <v>2795579171.8400002</v>
      </c>
      <c r="K9" s="33">
        <f>J9</f>
        <v>2795579171.8400002</v>
      </c>
      <c r="L9" s="33">
        <v>5591158343.6800003</v>
      </c>
      <c r="M9" s="4" t="s">
        <v>92</v>
      </c>
      <c r="N9" s="4" t="s">
        <v>93</v>
      </c>
      <c r="O9" s="33" t="s">
        <v>94</v>
      </c>
      <c r="P9" s="41">
        <v>0</v>
      </c>
      <c r="Q9" s="17">
        <v>100</v>
      </c>
      <c r="R9" s="42" t="s">
        <v>95</v>
      </c>
      <c r="S9" s="6">
        <v>1000</v>
      </c>
      <c r="T9" s="33">
        <f>J9/V9</f>
        <v>3.64</v>
      </c>
      <c r="U9" s="35">
        <f t="shared" si="0"/>
        <v>3640</v>
      </c>
      <c r="V9" s="32">
        <f t="shared" ref="V9:V35" si="3">W9+X9+Y9</f>
        <v>768016256</v>
      </c>
      <c r="W9" s="42">
        <v>140833000</v>
      </c>
      <c r="X9" s="42">
        <v>243175128</v>
      </c>
      <c r="Y9" s="32">
        <v>384008128</v>
      </c>
      <c r="Z9" s="34">
        <f t="shared" si="2"/>
        <v>768016.25600000005</v>
      </c>
      <c r="AA9" s="44">
        <f t="shared" si="1"/>
        <v>768017</v>
      </c>
      <c r="AB9" s="46"/>
      <c r="AC9" s="19">
        <v>44607</v>
      </c>
      <c r="AD9" s="19">
        <v>44743</v>
      </c>
      <c r="AE9" s="19">
        <v>45108</v>
      </c>
      <c r="AF9" s="28" t="s">
        <v>43</v>
      </c>
    </row>
    <row r="10" spans="1:33" ht="126" customHeight="1" x14ac:dyDescent="0.3">
      <c r="A10" s="18" t="s">
        <v>96</v>
      </c>
      <c r="B10" s="19">
        <v>44539</v>
      </c>
      <c r="C10" s="17">
        <v>1416</v>
      </c>
      <c r="D10" s="18" t="s">
        <v>97</v>
      </c>
      <c r="E10" s="23" t="s">
        <v>98</v>
      </c>
      <c r="F10" s="19">
        <v>44560</v>
      </c>
      <c r="G10" s="18" t="s">
        <v>99</v>
      </c>
      <c r="H10" s="4" t="s">
        <v>90</v>
      </c>
      <c r="I10" s="4" t="s">
        <v>100</v>
      </c>
      <c r="J10" s="32">
        <v>75729537.920000002</v>
      </c>
      <c r="K10" s="33">
        <f>J10</f>
        <v>75729537.920000002</v>
      </c>
      <c r="L10" s="33">
        <v>151459075.84</v>
      </c>
      <c r="M10" s="4" t="s">
        <v>101</v>
      </c>
      <c r="N10" s="4" t="s">
        <v>102</v>
      </c>
      <c r="O10" s="17" t="s">
        <v>40</v>
      </c>
      <c r="P10" s="41">
        <v>100</v>
      </c>
      <c r="Q10" s="17">
        <v>0</v>
      </c>
      <c r="R10" s="42" t="s">
        <v>69</v>
      </c>
      <c r="S10" s="4">
        <v>60</v>
      </c>
      <c r="T10" s="33">
        <f>J10/V10</f>
        <v>27.92</v>
      </c>
      <c r="U10" s="35">
        <f t="shared" si="0"/>
        <v>1675.2</v>
      </c>
      <c r="V10" s="32">
        <f t="shared" si="3"/>
        <v>2712376</v>
      </c>
      <c r="W10" s="32">
        <v>1140000</v>
      </c>
      <c r="X10" s="32">
        <v>216188</v>
      </c>
      <c r="Y10" s="32">
        <f>1140000+216188</f>
        <v>1356188</v>
      </c>
      <c r="Z10" s="34">
        <f t="shared" si="2"/>
        <v>45206.26666666667</v>
      </c>
      <c r="AA10" s="44">
        <f t="shared" si="1"/>
        <v>45207</v>
      </c>
      <c r="AB10" s="17"/>
      <c r="AC10" s="19">
        <v>44621</v>
      </c>
      <c r="AD10" s="19">
        <v>44713</v>
      </c>
      <c r="AE10" s="19" t="s">
        <v>103</v>
      </c>
      <c r="AF10" s="28" t="s">
        <v>43</v>
      </c>
      <c r="AG10" s="2"/>
    </row>
    <row r="11" spans="1:33" ht="126" customHeight="1" x14ac:dyDescent="0.3">
      <c r="A11" s="18" t="s">
        <v>104</v>
      </c>
      <c r="B11" s="19">
        <v>44540</v>
      </c>
      <c r="C11" s="17">
        <v>1416</v>
      </c>
      <c r="D11" s="18" t="s">
        <v>105</v>
      </c>
      <c r="E11" s="23" t="s">
        <v>106</v>
      </c>
      <c r="F11" s="19">
        <v>44571</v>
      </c>
      <c r="G11" s="18" t="s">
        <v>107</v>
      </c>
      <c r="H11" s="4" t="s">
        <v>90</v>
      </c>
      <c r="I11" s="4" t="s">
        <v>108</v>
      </c>
      <c r="J11" s="32">
        <v>41039552.159999996</v>
      </c>
      <c r="K11" s="33">
        <f>J11</f>
        <v>41039552.159999996</v>
      </c>
      <c r="L11" s="33">
        <v>82079104.319999993</v>
      </c>
      <c r="M11" s="4" t="s">
        <v>101</v>
      </c>
      <c r="N11" s="4" t="s">
        <v>109</v>
      </c>
      <c r="O11" s="17" t="s">
        <v>40</v>
      </c>
      <c r="P11" s="41">
        <v>100</v>
      </c>
      <c r="Q11" s="17">
        <v>0</v>
      </c>
      <c r="R11" s="42" t="s">
        <v>69</v>
      </c>
      <c r="S11" s="4">
        <v>60</v>
      </c>
      <c r="T11" s="33" t="e">
        <f>#REF!/V11</f>
        <v>#REF!</v>
      </c>
      <c r="U11" s="35" t="e">
        <f t="shared" si="0"/>
        <v>#REF!</v>
      </c>
      <c r="V11" s="32">
        <f t="shared" si="3"/>
        <v>489966</v>
      </c>
      <c r="W11" s="32">
        <v>244983</v>
      </c>
      <c r="X11" s="32">
        <v>244983</v>
      </c>
      <c r="Y11" s="32"/>
      <c r="Z11" s="34">
        <f t="shared" si="2"/>
        <v>8166.1</v>
      </c>
      <c r="AA11" s="44">
        <f t="shared" si="1"/>
        <v>8167</v>
      </c>
      <c r="AB11" s="17"/>
      <c r="AC11" s="19">
        <v>44713</v>
      </c>
      <c r="AD11" s="19">
        <v>45078</v>
      </c>
      <c r="AE11" s="19"/>
      <c r="AF11" s="4" t="s">
        <v>43</v>
      </c>
      <c r="AG11" s="2"/>
    </row>
    <row r="12" spans="1:33" ht="126" customHeight="1" x14ac:dyDescent="0.3">
      <c r="A12" s="18" t="s">
        <v>110</v>
      </c>
      <c r="B12" s="19">
        <v>44540</v>
      </c>
      <c r="C12" s="17">
        <v>1416</v>
      </c>
      <c r="D12" s="18" t="s">
        <v>111</v>
      </c>
      <c r="E12" s="23" t="s">
        <v>112</v>
      </c>
      <c r="F12" s="19">
        <v>44573</v>
      </c>
      <c r="G12" s="18" t="s">
        <v>113</v>
      </c>
      <c r="H12" s="4" t="s">
        <v>90</v>
      </c>
      <c r="I12" s="4" t="s">
        <v>114</v>
      </c>
      <c r="J12" s="32">
        <v>164928688.96000001</v>
      </c>
      <c r="K12" s="33">
        <f>127315200+37613488.96</f>
        <v>164928688.96000001</v>
      </c>
      <c r="L12" s="33">
        <v>329857377.92000002</v>
      </c>
      <c r="M12" s="4" t="s">
        <v>101</v>
      </c>
      <c r="N12" s="4" t="s">
        <v>115</v>
      </c>
      <c r="O12" s="17" t="s">
        <v>40</v>
      </c>
      <c r="P12" s="41">
        <v>100</v>
      </c>
      <c r="Q12" s="17">
        <v>0</v>
      </c>
      <c r="R12" s="42" t="s">
        <v>69</v>
      </c>
      <c r="S12" s="4">
        <v>60</v>
      </c>
      <c r="T12" s="33" t="e">
        <f>#REF!/V12</f>
        <v>#REF!</v>
      </c>
      <c r="U12" s="35" t="e">
        <f t="shared" si="0"/>
        <v>#REF!</v>
      </c>
      <c r="V12" s="32">
        <f t="shared" si="3"/>
        <v>2953594</v>
      </c>
      <c r="W12" s="32">
        <v>1140000</v>
      </c>
      <c r="X12" s="32">
        <v>336797</v>
      </c>
      <c r="Y12" s="32">
        <f>1140000+336797</f>
        <v>1476797</v>
      </c>
      <c r="Z12" s="34">
        <f t="shared" si="2"/>
        <v>49226.566666666666</v>
      </c>
      <c r="AA12" s="44">
        <f t="shared" si="1"/>
        <v>49227</v>
      </c>
      <c r="AB12" s="17"/>
      <c r="AC12" s="19">
        <v>44621</v>
      </c>
      <c r="AD12" s="19">
        <v>44713</v>
      </c>
      <c r="AE12" s="19" t="s">
        <v>103</v>
      </c>
      <c r="AF12" s="4" t="s">
        <v>116</v>
      </c>
    </row>
    <row r="13" spans="1:33" ht="57.6" x14ac:dyDescent="0.3">
      <c r="A13" s="18" t="s">
        <v>117</v>
      </c>
      <c r="B13" s="19">
        <v>44580</v>
      </c>
      <c r="C13" s="17">
        <v>1416</v>
      </c>
      <c r="D13" s="18" t="s">
        <v>118</v>
      </c>
      <c r="E13" s="23" t="s">
        <v>119</v>
      </c>
      <c r="F13" s="19">
        <v>44617</v>
      </c>
      <c r="G13" s="17" t="s">
        <v>120</v>
      </c>
      <c r="H13" s="4" t="s">
        <v>48</v>
      </c>
      <c r="I13" s="4" t="s">
        <v>121</v>
      </c>
      <c r="J13" s="32">
        <v>255007689.5</v>
      </c>
      <c r="K13" s="33">
        <f t="shared" ref="K13:L58" si="4">J13</f>
        <v>255007689.5</v>
      </c>
      <c r="L13" s="33">
        <v>765023068.5</v>
      </c>
      <c r="M13" s="4" t="s">
        <v>122</v>
      </c>
      <c r="N13" s="4" t="s">
        <v>123</v>
      </c>
      <c r="O13" s="4" t="s">
        <v>68</v>
      </c>
      <c r="P13" s="17">
        <v>0</v>
      </c>
      <c r="Q13" s="17">
        <v>100</v>
      </c>
      <c r="R13" s="17" t="s">
        <v>69</v>
      </c>
      <c r="S13" s="42"/>
      <c r="T13" s="33">
        <f>J13/V13</f>
        <v>98.456666666666663</v>
      </c>
      <c r="U13" s="32">
        <f t="shared" si="0"/>
        <v>0</v>
      </c>
      <c r="V13" s="32">
        <f t="shared" si="3"/>
        <v>2590050</v>
      </c>
      <c r="W13" s="32">
        <v>863350</v>
      </c>
      <c r="X13" s="32">
        <v>863350</v>
      </c>
      <c r="Y13" s="32">
        <v>863350</v>
      </c>
      <c r="Z13" s="34" t="e">
        <f t="shared" si="2"/>
        <v>#DIV/0!</v>
      </c>
      <c r="AA13" s="44" t="e">
        <f t="shared" si="1"/>
        <v>#DIV/0!</v>
      </c>
      <c r="AB13" s="4" t="s">
        <v>124</v>
      </c>
      <c r="AC13" s="19">
        <v>44682</v>
      </c>
      <c r="AD13" s="19">
        <v>45047</v>
      </c>
      <c r="AE13" s="19">
        <v>45413</v>
      </c>
      <c r="AF13" s="4" t="s">
        <v>43</v>
      </c>
    </row>
    <row r="14" spans="1:33" ht="57.6" x14ac:dyDescent="0.3">
      <c r="A14" s="18" t="s">
        <v>125</v>
      </c>
      <c r="B14" s="19">
        <v>44580</v>
      </c>
      <c r="C14" s="17">
        <v>1416</v>
      </c>
      <c r="D14" s="18" t="s">
        <v>126</v>
      </c>
      <c r="E14" s="23" t="s">
        <v>127</v>
      </c>
      <c r="F14" s="19">
        <v>44617</v>
      </c>
      <c r="G14" s="17" t="s">
        <v>128</v>
      </c>
      <c r="H14" s="4" t="s">
        <v>48</v>
      </c>
      <c r="I14" s="4" t="s">
        <v>129</v>
      </c>
      <c r="J14" s="32">
        <v>219778747.5</v>
      </c>
      <c r="K14" s="33">
        <f t="shared" si="4"/>
        <v>219778747.5</v>
      </c>
      <c r="L14" s="33">
        <v>659336242.5</v>
      </c>
      <c r="M14" s="4" t="s">
        <v>122</v>
      </c>
      <c r="N14" s="4" t="s">
        <v>123</v>
      </c>
      <c r="O14" s="4" t="s">
        <v>68</v>
      </c>
      <c r="P14" s="17">
        <v>0</v>
      </c>
      <c r="Q14" s="17">
        <v>100</v>
      </c>
      <c r="R14" s="17" t="s">
        <v>69</v>
      </c>
      <c r="S14" s="42">
        <v>50</v>
      </c>
      <c r="T14" s="33">
        <f>J14/V14</f>
        <v>9.1833333333333336</v>
      </c>
      <c r="U14" s="32">
        <f t="shared" si="0"/>
        <v>459.16666666666669</v>
      </c>
      <c r="V14" s="32">
        <f t="shared" si="3"/>
        <v>23932350</v>
      </c>
      <c r="W14" s="32">
        <v>7977450</v>
      </c>
      <c r="X14" s="32">
        <v>7977450</v>
      </c>
      <c r="Y14" s="32">
        <v>7977450</v>
      </c>
      <c r="Z14" s="34">
        <f t="shared" si="2"/>
        <v>478647</v>
      </c>
      <c r="AA14" s="44">
        <f t="shared" si="1"/>
        <v>478647</v>
      </c>
      <c r="AB14" s="17"/>
      <c r="AC14" s="19">
        <v>44682</v>
      </c>
      <c r="AD14" s="19">
        <v>45047</v>
      </c>
      <c r="AE14" s="19">
        <v>45413</v>
      </c>
      <c r="AF14" s="35" t="s">
        <v>43</v>
      </c>
    </row>
    <row r="15" spans="1:33" ht="57.6" x14ac:dyDescent="0.3">
      <c r="A15" s="18" t="s">
        <v>130</v>
      </c>
      <c r="B15" s="19">
        <v>44580</v>
      </c>
      <c r="C15" s="17">
        <v>1416</v>
      </c>
      <c r="D15" s="18" t="s">
        <v>131</v>
      </c>
      <c r="E15" s="23" t="s">
        <v>132</v>
      </c>
      <c r="F15" s="19">
        <v>44616</v>
      </c>
      <c r="G15" s="18" t="s">
        <v>133</v>
      </c>
      <c r="H15" s="4" t="s">
        <v>48</v>
      </c>
      <c r="I15" s="4" t="s">
        <v>134</v>
      </c>
      <c r="J15" s="32">
        <v>885385373</v>
      </c>
      <c r="K15" s="33">
        <f t="shared" si="4"/>
        <v>885385373</v>
      </c>
      <c r="L15" s="33">
        <v>2656156119</v>
      </c>
      <c r="M15" s="4" t="s">
        <v>122</v>
      </c>
      <c r="N15" s="4" t="s">
        <v>123</v>
      </c>
      <c r="O15" s="4" t="s">
        <v>68</v>
      </c>
      <c r="P15" s="17">
        <v>0</v>
      </c>
      <c r="Q15" s="17">
        <v>100</v>
      </c>
      <c r="R15" s="17" t="s">
        <v>69</v>
      </c>
      <c r="T15" s="33">
        <f>J15/V15</f>
        <v>19.936666666666667</v>
      </c>
      <c r="U15" s="32">
        <f t="shared" si="0"/>
        <v>0</v>
      </c>
      <c r="V15" s="32">
        <f t="shared" si="3"/>
        <v>44409900</v>
      </c>
      <c r="W15" s="32">
        <v>14803300</v>
      </c>
      <c r="X15" s="32">
        <v>14803300</v>
      </c>
      <c r="Y15" s="32">
        <v>14803300</v>
      </c>
      <c r="Z15" s="32">
        <f>K15/V15</f>
        <v>19.936666666666667</v>
      </c>
      <c r="AA15" s="32">
        <f t="shared" si="1"/>
        <v>20</v>
      </c>
      <c r="AC15" s="19">
        <v>44682</v>
      </c>
      <c r="AD15" s="19">
        <v>45047</v>
      </c>
      <c r="AE15" s="19">
        <v>45413</v>
      </c>
      <c r="AF15" s="4" t="s">
        <v>43</v>
      </c>
    </row>
    <row r="16" spans="1:33" ht="169.5" customHeight="1" x14ac:dyDescent="0.3">
      <c r="A16" s="18" t="s">
        <v>135</v>
      </c>
      <c r="B16" s="19">
        <v>44670</v>
      </c>
      <c r="C16" s="17">
        <v>1416</v>
      </c>
      <c r="D16" s="18" t="s">
        <v>136</v>
      </c>
      <c r="E16" s="23" t="s">
        <v>137</v>
      </c>
      <c r="F16" s="19">
        <v>44712</v>
      </c>
      <c r="G16" s="18" t="s">
        <v>138</v>
      </c>
      <c r="H16" s="4" t="s">
        <v>48</v>
      </c>
      <c r="I16" s="4" t="s">
        <v>139</v>
      </c>
      <c r="J16" s="32">
        <v>5314027089.6000004</v>
      </c>
      <c r="K16" s="33">
        <f t="shared" si="4"/>
        <v>5314027089.6000004</v>
      </c>
      <c r="L16" s="33">
        <f>K16</f>
        <v>5314027089.6000004</v>
      </c>
      <c r="M16" s="4" t="s">
        <v>140</v>
      </c>
      <c r="N16" s="4" t="s">
        <v>141</v>
      </c>
      <c r="O16" s="4" t="s">
        <v>84</v>
      </c>
      <c r="P16" s="17">
        <v>0</v>
      </c>
      <c r="Q16" s="17">
        <v>100</v>
      </c>
      <c r="R16" s="17" t="s">
        <v>85</v>
      </c>
      <c r="S16" s="42">
        <v>10</v>
      </c>
      <c r="T16" s="33">
        <f>L16/V16</f>
        <v>25791.24</v>
      </c>
      <c r="U16" s="32">
        <f t="shared" si="0"/>
        <v>257912.40000000002</v>
      </c>
      <c r="V16" s="32">
        <f t="shared" si="3"/>
        <v>206040</v>
      </c>
      <c r="W16" s="32">
        <v>130000</v>
      </c>
      <c r="X16" s="32">
        <v>76040</v>
      </c>
      <c r="Y16" s="32"/>
      <c r="Z16" s="32">
        <f t="shared" ref="Z16:Z28" si="5">V16/S16</f>
        <v>20604</v>
      </c>
      <c r="AA16" s="32">
        <f t="shared" si="1"/>
        <v>20604</v>
      </c>
      <c r="AB16" s="4"/>
      <c r="AC16" s="19">
        <v>44936</v>
      </c>
      <c r="AD16" s="19">
        <v>44986</v>
      </c>
      <c r="AE16" s="19"/>
      <c r="AF16" s="4" t="s">
        <v>43</v>
      </c>
    </row>
    <row r="17" spans="1:32" ht="70.5" customHeight="1" x14ac:dyDescent="0.3">
      <c r="A17" s="18" t="s">
        <v>142</v>
      </c>
      <c r="B17" s="19">
        <v>44670</v>
      </c>
      <c r="C17" s="17">
        <v>1416</v>
      </c>
      <c r="D17" s="18" t="s">
        <v>143</v>
      </c>
      <c r="E17" s="23" t="s">
        <v>144</v>
      </c>
      <c r="F17" s="19">
        <v>44707</v>
      </c>
      <c r="G17" s="18" t="s">
        <v>145</v>
      </c>
      <c r="H17" s="4" t="s">
        <v>56</v>
      </c>
      <c r="I17" s="4" t="s">
        <v>146</v>
      </c>
      <c r="J17" s="32">
        <v>2135775810</v>
      </c>
      <c r="K17" s="33">
        <f t="shared" si="4"/>
        <v>2135775810</v>
      </c>
      <c r="L17" s="33">
        <f>K17</f>
        <v>2135775810</v>
      </c>
      <c r="M17" s="4" t="s">
        <v>147</v>
      </c>
      <c r="N17" s="4" t="s">
        <v>148</v>
      </c>
      <c r="O17" s="4" t="s">
        <v>40</v>
      </c>
      <c r="P17" s="17">
        <v>100</v>
      </c>
      <c r="Q17" s="17">
        <v>0</v>
      </c>
      <c r="R17" s="17" t="s">
        <v>95</v>
      </c>
      <c r="S17" s="42">
        <v>1000</v>
      </c>
      <c r="T17" s="33">
        <f t="shared" ref="T17:T26" si="6">J17/V17</f>
        <v>12.39</v>
      </c>
      <c r="U17" s="32">
        <f t="shared" si="0"/>
        <v>12390</v>
      </c>
      <c r="V17" s="32">
        <f t="shared" si="3"/>
        <v>172379000</v>
      </c>
      <c r="W17" s="32">
        <v>86190000</v>
      </c>
      <c r="X17" s="32">
        <v>86189000</v>
      </c>
      <c r="Y17" s="32"/>
      <c r="Z17" s="32">
        <f t="shared" si="5"/>
        <v>172379</v>
      </c>
      <c r="AA17" s="32">
        <f t="shared" si="1"/>
        <v>172379</v>
      </c>
      <c r="AB17" s="4"/>
      <c r="AC17" s="19">
        <v>44958</v>
      </c>
      <c r="AD17" s="19">
        <v>45017</v>
      </c>
      <c r="AE17" s="19"/>
      <c r="AF17" s="4" t="s">
        <v>43</v>
      </c>
    </row>
    <row r="18" spans="1:32" ht="127.5" customHeight="1" x14ac:dyDescent="0.3">
      <c r="A18" s="18" t="s">
        <v>149</v>
      </c>
      <c r="B18" s="19">
        <v>44670</v>
      </c>
      <c r="C18" s="17">
        <v>1416</v>
      </c>
      <c r="D18" s="18" t="s">
        <v>150</v>
      </c>
      <c r="E18" s="23" t="s">
        <v>151</v>
      </c>
      <c r="F18" s="19">
        <v>44704</v>
      </c>
      <c r="G18" s="18" t="s">
        <v>152</v>
      </c>
      <c r="H18" s="4" t="s">
        <v>56</v>
      </c>
      <c r="I18" s="4" t="s">
        <v>153</v>
      </c>
      <c r="J18" s="32">
        <v>370128760</v>
      </c>
      <c r="K18" s="33">
        <f t="shared" si="4"/>
        <v>370128760</v>
      </c>
      <c r="L18" s="33">
        <f>K18</f>
        <v>370128760</v>
      </c>
      <c r="M18" s="4" t="s">
        <v>147</v>
      </c>
      <c r="N18" s="4" t="s">
        <v>154</v>
      </c>
      <c r="O18" s="4" t="s">
        <v>40</v>
      </c>
      <c r="P18" s="17">
        <v>100</v>
      </c>
      <c r="Q18" s="17">
        <v>0</v>
      </c>
      <c r="R18" s="17" t="s">
        <v>95</v>
      </c>
      <c r="S18" s="42">
        <v>500</v>
      </c>
      <c r="T18" s="33">
        <f t="shared" si="6"/>
        <v>12.52</v>
      </c>
      <c r="U18" s="32">
        <f t="shared" si="0"/>
        <v>6260</v>
      </c>
      <c r="V18" s="32">
        <f t="shared" si="3"/>
        <v>29563000</v>
      </c>
      <c r="W18" s="32">
        <v>14781500</v>
      </c>
      <c r="X18" s="32">
        <v>14781500</v>
      </c>
      <c r="Y18" s="32"/>
      <c r="Z18" s="32">
        <f t="shared" si="5"/>
        <v>59126</v>
      </c>
      <c r="AA18" s="32">
        <f t="shared" si="1"/>
        <v>59126</v>
      </c>
      <c r="AB18" s="4"/>
      <c r="AC18" s="19">
        <v>44958</v>
      </c>
      <c r="AD18" s="19">
        <v>45017</v>
      </c>
      <c r="AE18" s="19"/>
      <c r="AF18" s="4" t="s">
        <v>43</v>
      </c>
    </row>
    <row r="19" spans="1:32" ht="78" x14ac:dyDescent="0.3">
      <c r="A19" s="18" t="s">
        <v>155</v>
      </c>
      <c r="B19" s="19">
        <v>44670</v>
      </c>
      <c r="C19" s="17">
        <v>1416</v>
      </c>
      <c r="D19" s="18" t="s">
        <v>156</v>
      </c>
      <c r="E19" s="23" t="s">
        <v>157</v>
      </c>
      <c r="F19" s="19">
        <v>44707</v>
      </c>
      <c r="G19" s="18" t="s">
        <v>158</v>
      </c>
      <c r="H19" s="4" t="s">
        <v>48</v>
      </c>
      <c r="I19" s="4" t="s">
        <v>159</v>
      </c>
      <c r="J19" s="33">
        <v>747348732</v>
      </c>
      <c r="K19" s="33">
        <f t="shared" si="4"/>
        <v>747348732</v>
      </c>
      <c r="L19" s="33">
        <v>1153585170</v>
      </c>
      <c r="M19" s="4" t="s">
        <v>160</v>
      </c>
      <c r="N19" s="4" t="s">
        <v>161</v>
      </c>
      <c r="O19" s="4" t="s">
        <v>40</v>
      </c>
      <c r="P19" s="17">
        <v>100</v>
      </c>
      <c r="Q19" s="17">
        <v>0</v>
      </c>
      <c r="R19" s="17" t="s">
        <v>85</v>
      </c>
      <c r="S19" s="42">
        <v>10</v>
      </c>
      <c r="T19" s="33">
        <f t="shared" si="6"/>
        <v>419.22293823974871</v>
      </c>
      <c r="U19" s="32">
        <f t="shared" si="0"/>
        <v>4192.2293823974869</v>
      </c>
      <c r="V19" s="32">
        <f t="shared" si="3"/>
        <v>1782700</v>
      </c>
      <c r="W19" s="32">
        <v>527140</v>
      </c>
      <c r="X19" s="32">
        <v>627780</v>
      </c>
      <c r="Y19" s="32">
        <v>627780</v>
      </c>
      <c r="Z19" s="32">
        <f t="shared" si="5"/>
        <v>178270</v>
      </c>
      <c r="AA19" s="32">
        <f t="shared" si="1"/>
        <v>178270</v>
      </c>
      <c r="AB19" s="4"/>
      <c r="AC19" s="19">
        <v>44936</v>
      </c>
      <c r="AD19" s="19">
        <v>44986</v>
      </c>
      <c r="AE19" s="19">
        <v>45352</v>
      </c>
      <c r="AF19" s="4" t="s">
        <v>43</v>
      </c>
    </row>
    <row r="20" spans="1:32" ht="115.5" customHeight="1" x14ac:dyDescent="0.3">
      <c r="A20" s="18" t="s">
        <v>162</v>
      </c>
      <c r="B20" s="19">
        <v>44670</v>
      </c>
      <c r="C20" s="17">
        <v>1416</v>
      </c>
      <c r="D20" s="18" t="s">
        <v>163</v>
      </c>
      <c r="E20" s="23" t="s">
        <v>164</v>
      </c>
      <c r="F20" s="19">
        <v>44704</v>
      </c>
      <c r="G20" s="18" t="s">
        <v>165</v>
      </c>
      <c r="H20" s="4" t="s">
        <v>166</v>
      </c>
      <c r="I20" s="4" t="s">
        <v>167</v>
      </c>
      <c r="J20" s="32">
        <v>123430239.90000001</v>
      </c>
      <c r="K20" s="33">
        <f t="shared" si="4"/>
        <v>123430239.90000001</v>
      </c>
      <c r="L20" s="33">
        <f>K20</f>
        <v>123430239.90000001</v>
      </c>
      <c r="M20" s="4" t="s">
        <v>168</v>
      </c>
      <c r="N20" s="4" t="s">
        <v>169</v>
      </c>
      <c r="O20" s="4" t="s">
        <v>170</v>
      </c>
      <c r="P20" s="17">
        <v>0</v>
      </c>
      <c r="Q20" s="17">
        <v>100</v>
      </c>
      <c r="R20" s="17" t="s">
        <v>85</v>
      </c>
      <c r="S20" s="42">
        <v>5</v>
      </c>
      <c r="T20" s="33">
        <f t="shared" si="6"/>
        <v>3221.46</v>
      </c>
      <c r="U20" s="32">
        <f t="shared" si="0"/>
        <v>16107.3</v>
      </c>
      <c r="V20" s="32">
        <f t="shared" si="3"/>
        <v>38315</v>
      </c>
      <c r="W20" s="32">
        <v>38315</v>
      </c>
      <c r="X20" s="32"/>
      <c r="Y20" s="32"/>
      <c r="Z20" s="32">
        <f t="shared" si="5"/>
        <v>7663</v>
      </c>
      <c r="AA20" s="32">
        <f t="shared" si="1"/>
        <v>7663</v>
      </c>
      <c r="AB20" s="4"/>
      <c r="AC20" s="19">
        <v>45046</v>
      </c>
      <c r="AD20" s="19"/>
      <c r="AE20" s="19"/>
      <c r="AF20" s="4" t="s">
        <v>43</v>
      </c>
    </row>
    <row r="21" spans="1:32" ht="62.4" x14ac:dyDescent="0.3">
      <c r="A21" s="18" t="s">
        <v>171</v>
      </c>
      <c r="B21" s="19">
        <v>44670</v>
      </c>
      <c r="C21" s="17">
        <v>1416</v>
      </c>
      <c r="D21" s="18" t="s">
        <v>172</v>
      </c>
      <c r="E21" s="23" t="s">
        <v>173</v>
      </c>
      <c r="F21" s="19">
        <v>44711</v>
      </c>
      <c r="G21" s="18" t="s">
        <v>174</v>
      </c>
      <c r="H21" s="4" t="s">
        <v>175</v>
      </c>
      <c r="I21" s="4" t="s">
        <v>176</v>
      </c>
      <c r="J21" s="32">
        <v>1452031915.1800001</v>
      </c>
      <c r="K21" s="33">
        <f t="shared" si="4"/>
        <v>1452031915.1800001</v>
      </c>
      <c r="L21" s="33">
        <f>K21</f>
        <v>1452031915.1800001</v>
      </c>
      <c r="M21" s="4" t="s">
        <v>177</v>
      </c>
      <c r="N21" s="4" t="s">
        <v>178</v>
      </c>
      <c r="O21" s="4" t="s">
        <v>179</v>
      </c>
      <c r="P21" s="17">
        <v>0</v>
      </c>
      <c r="Q21" s="17">
        <v>100</v>
      </c>
      <c r="R21" s="17" t="s">
        <v>85</v>
      </c>
      <c r="S21" s="32">
        <v>0.7</v>
      </c>
      <c r="T21" s="33">
        <f t="shared" si="6"/>
        <v>263842.7</v>
      </c>
      <c r="U21" s="32">
        <f t="shared" si="0"/>
        <v>184689.88999999998</v>
      </c>
      <c r="V21" s="32">
        <f t="shared" si="3"/>
        <v>5503.4</v>
      </c>
      <c r="W21" s="32">
        <v>2738.4</v>
      </c>
      <c r="X21" s="32">
        <v>2765</v>
      </c>
      <c r="Y21" s="32"/>
      <c r="Z21" s="32">
        <f t="shared" si="5"/>
        <v>7862</v>
      </c>
      <c r="AA21" s="32">
        <f t="shared" si="1"/>
        <v>7862</v>
      </c>
      <c r="AB21" s="4"/>
      <c r="AC21" s="19">
        <v>44936</v>
      </c>
      <c r="AD21" s="19">
        <v>45017</v>
      </c>
      <c r="AE21" s="19"/>
      <c r="AF21" s="4" t="s">
        <v>43</v>
      </c>
    </row>
    <row r="22" spans="1:32" ht="137.25" customHeight="1" x14ac:dyDescent="0.3">
      <c r="A22" s="18" t="s">
        <v>180</v>
      </c>
      <c r="B22" s="19">
        <v>44671</v>
      </c>
      <c r="C22" s="17">
        <v>1416</v>
      </c>
      <c r="D22" s="18" t="s">
        <v>181</v>
      </c>
      <c r="E22" s="23" t="s">
        <v>182</v>
      </c>
      <c r="F22" s="19">
        <v>44706</v>
      </c>
      <c r="G22" s="18" t="s">
        <v>183</v>
      </c>
      <c r="H22" s="4" t="s">
        <v>56</v>
      </c>
      <c r="I22" s="4" t="s">
        <v>184</v>
      </c>
      <c r="J22" s="32">
        <v>815520160</v>
      </c>
      <c r="K22" s="33">
        <f t="shared" si="4"/>
        <v>815520160</v>
      </c>
      <c r="L22" s="33">
        <f>K22</f>
        <v>815520160</v>
      </c>
      <c r="M22" s="4" t="s">
        <v>147</v>
      </c>
      <c r="N22" s="4" t="s">
        <v>185</v>
      </c>
      <c r="O22" s="4" t="s">
        <v>40</v>
      </c>
      <c r="P22" s="17">
        <v>100</v>
      </c>
      <c r="Q22" s="17">
        <v>0</v>
      </c>
      <c r="R22" s="17" t="s">
        <v>95</v>
      </c>
      <c r="S22" s="42">
        <v>2000</v>
      </c>
      <c r="T22" s="33">
        <f t="shared" si="6"/>
        <v>11.06</v>
      </c>
      <c r="U22" s="32">
        <f t="shared" si="0"/>
        <v>22120</v>
      </c>
      <c r="V22" s="32">
        <f t="shared" si="3"/>
        <v>73736000</v>
      </c>
      <c r="W22" s="32">
        <v>36868000</v>
      </c>
      <c r="X22" s="32">
        <v>36868000</v>
      </c>
      <c r="Y22" s="32"/>
      <c r="Z22" s="32">
        <f t="shared" si="5"/>
        <v>36868</v>
      </c>
      <c r="AA22" s="32">
        <f t="shared" si="1"/>
        <v>36868</v>
      </c>
      <c r="AB22" s="4"/>
      <c r="AC22" s="19">
        <v>44958</v>
      </c>
      <c r="AD22" s="19">
        <v>45017</v>
      </c>
      <c r="AE22" s="19"/>
      <c r="AF22" s="4" t="s">
        <v>43</v>
      </c>
    </row>
    <row r="23" spans="1:32" ht="123" customHeight="1" x14ac:dyDescent="0.3">
      <c r="A23" s="18" t="s">
        <v>186</v>
      </c>
      <c r="B23" s="19">
        <v>44671</v>
      </c>
      <c r="C23" s="17">
        <v>1416</v>
      </c>
      <c r="D23" s="18" t="s">
        <v>187</v>
      </c>
      <c r="E23" s="23" t="s">
        <v>188</v>
      </c>
      <c r="F23" s="19">
        <v>44697</v>
      </c>
      <c r="G23" s="17" t="s">
        <v>189</v>
      </c>
      <c r="H23" s="4" t="s">
        <v>90</v>
      </c>
      <c r="I23" s="4" t="s">
        <v>190</v>
      </c>
      <c r="J23" s="32">
        <v>60118200</v>
      </c>
      <c r="K23" s="33">
        <f t="shared" si="4"/>
        <v>60118200</v>
      </c>
      <c r="L23" s="33">
        <v>90177300</v>
      </c>
      <c r="M23" s="4" t="s">
        <v>191</v>
      </c>
      <c r="N23" s="4" t="s">
        <v>192</v>
      </c>
      <c r="O23" s="4" t="s">
        <v>84</v>
      </c>
      <c r="P23" s="17">
        <v>0</v>
      </c>
      <c r="Q23" s="17">
        <v>100</v>
      </c>
      <c r="R23" s="17" t="s">
        <v>95</v>
      </c>
      <c r="S23" s="42">
        <v>1500</v>
      </c>
      <c r="T23" s="33">
        <f t="shared" si="6"/>
        <v>8.2466666666666661</v>
      </c>
      <c r="U23" s="32">
        <f t="shared" si="0"/>
        <v>12370</v>
      </c>
      <c r="V23" s="32">
        <f t="shared" si="3"/>
        <v>7290000</v>
      </c>
      <c r="W23" s="32">
        <v>2430000</v>
      </c>
      <c r="X23" s="32">
        <v>2430000</v>
      </c>
      <c r="Y23" s="32">
        <v>2430000</v>
      </c>
      <c r="Z23" s="32">
        <f t="shared" si="5"/>
        <v>4860</v>
      </c>
      <c r="AA23" s="32">
        <f t="shared" si="1"/>
        <v>4860</v>
      </c>
      <c r="AB23" s="4"/>
      <c r="AC23" s="19">
        <v>44936</v>
      </c>
      <c r="AD23" s="19">
        <v>44986</v>
      </c>
      <c r="AE23" s="19">
        <v>45352</v>
      </c>
      <c r="AF23" s="4" t="s">
        <v>43</v>
      </c>
    </row>
    <row r="24" spans="1:32" ht="115.5" customHeight="1" x14ac:dyDescent="0.3">
      <c r="A24" s="18" t="s">
        <v>193</v>
      </c>
      <c r="B24" s="19">
        <v>44671</v>
      </c>
      <c r="C24" s="17">
        <v>1416</v>
      </c>
      <c r="D24" s="18" t="s">
        <v>194</v>
      </c>
      <c r="E24" s="23" t="s">
        <v>195</v>
      </c>
      <c r="F24" s="19">
        <v>44697</v>
      </c>
      <c r="G24" s="17" t="s">
        <v>196</v>
      </c>
      <c r="H24" s="4" t="s">
        <v>90</v>
      </c>
      <c r="I24" s="4" t="s">
        <v>197</v>
      </c>
      <c r="J24" s="32">
        <v>26323360</v>
      </c>
      <c r="K24" s="33">
        <f t="shared" si="4"/>
        <v>26323360</v>
      </c>
      <c r="L24" s="33">
        <v>39485040</v>
      </c>
      <c r="M24" s="4" t="s">
        <v>191</v>
      </c>
      <c r="N24" s="4" t="s">
        <v>198</v>
      </c>
      <c r="O24" s="4" t="s">
        <v>84</v>
      </c>
      <c r="P24" s="17">
        <v>0</v>
      </c>
      <c r="Q24" s="17">
        <v>100</v>
      </c>
      <c r="R24" s="17" t="s">
        <v>95</v>
      </c>
      <c r="S24" s="42">
        <v>500</v>
      </c>
      <c r="T24" s="33">
        <f t="shared" si="6"/>
        <v>8.2466666666666661</v>
      </c>
      <c r="U24" s="32">
        <f t="shared" si="0"/>
        <v>4123.333333333333</v>
      </c>
      <c r="V24" s="32">
        <f t="shared" si="3"/>
        <v>3192000</v>
      </c>
      <c r="W24" s="32">
        <v>1064000</v>
      </c>
      <c r="X24" s="32">
        <v>1064000</v>
      </c>
      <c r="Y24" s="32">
        <v>1064000</v>
      </c>
      <c r="Z24" s="32">
        <f t="shared" si="5"/>
        <v>6384</v>
      </c>
      <c r="AA24" s="32">
        <f t="shared" si="1"/>
        <v>6384</v>
      </c>
      <c r="AB24" s="4"/>
      <c r="AC24" s="19">
        <v>44936</v>
      </c>
      <c r="AD24" s="19">
        <v>44986</v>
      </c>
      <c r="AE24" s="19">
        <v>45352</v>
      </c>
      <c r="AF24" s="4" t="s">
        <v>43</v>
      </c>
    </row>
    <row r="25" spans="1:32" ht="94.5" customHeight="1" x14ac:dyDescent="0.3">
      <c r="A25" s="18" t="s">
        <v>199</v>
      </c>
      <c r="B25" s="19">
        <v>44671</v>
      </c>
      <c r="C25" s="17">
        <v>1416</v>
      </c>
      <c r="D25" s="18" t="s">
        <v>200</v>
      </c>
      <c r="E25" s="23" t="s">
        <v>201</v>
      </c>
      <c r="F25" s="19">
        <v>44704</v>
      </c>
      <c r="G25" s="18" t="s">
        <v>202</v>
      </c>
      <c r="H25" s="4" t="s">
        <v>90</v>
      </c>
      <c r="I25" s="4" t="s">
        <v>203</v>
      </c>
      <c r="J25" s="32">
        <v>310004570</v>
      </c>
      <c r="K25" s="33">
        <f t="shared" si="4"/>
        <v>310004570</v>
      </c>
      <c r="L25" s="33">
        <v>465000670</v>
      </c>
      <c r="M25" s="4" t="s">
        <v>191</v>
      </c>
      <c r="N25" s="4" t="s">
        <v>204</v>
      </c>
      <c r="O25" s="4" t="s">
        <v>84</v>
      </c>
      <c r="P25" s="17">
        <v>0</v>
      </c>
      <c r="Q25" s="17">
        <v>100</v>
      </c>
      <c r="R25" s="17" t="s">
        <v>95</v>
      </c>
      <c r="S25" s="42">
        <v>1000</v>
      </c>
      <c r="T25" s="33">
        <f t="shared" si="6"/>
        <v>8.2467763560426697</v>
      </c>
      <c r="U25" s="32">
        <f t="shared" si="0"/>
        <v>8246.7763560426702</v>
      </c>
      <c r="V25" s="32">
        <f t="shared" si="3"/>
        <v>37591000</v>
      </c>
      <c r="W25" s="32">
        <v>12531000</v>
      </c>
      <c r="X25" s="32">
        <v>12530000</v>
      </c>
      <c r="Y25" s="32">
        <v>12530000</v>
      </c>
      <c r="Z25" s="32">
        <f t="shared" si="5"/>
        <v>37591</v>
      </c>
      <c r="AA25" s="32">
        <f t="shared" si="1"/>
        <v>37591</v>
      </c>
      <c r="AB25" s="4"/>
      <c r="AC25" s="19">
        <v>44936</v>
      </c>
      <c r="AD25" s="19">
        <v>44986</v>
      </c>
      <c r="AE25" s="19">
        <v>45352</v>
      </c>
      <c r="AF25" s="4" t="s">
        <v>43</v>
      </c>
    </row>
    <row r="26" spans="1:32" ht="62.4" x14ac:dyDescent="0.3">
      <c r="A26" s="18" t="s">
        <v>205</v>
      </c>
      <c r="B26" s="19">
        <v>44673</v>
      </c>
      <c r="C26" s="17">
        <v>1416</v>
      </c>
      <c r="D26" s="18" t="s">
        <v>206</v>
      </c>
      <c r="E26" s="23" t="s">
        <v>207</v>
      </c>
      <c r="F26" s="19">
        <v>44705</v>
      </c>
      <c r="G26" s="18" t="s">
        <v>208</v>
      </c>
      <c r="H26" s="4" t="s">
        <v>209</v>
      </c>
      <c r="I26" s="4" t="s">
        <v>210</v>
      </c>
      <c r="J26" s="32">
        <v>39257673.840000004</v>
      </c>
      <c r="K26" s="33">
        <f t="shared" si="4"/>
        <v>39257673.840000004</v>
      </c>
      <c r="L26" s="33">
        <v>78515347.680000007</v>
      </c>
      <c r="M26" s="4" t="s">
        <v>211</v>
      </c>
      <c r="N26" s="4" t="s">
        <v>212</v>
      </c>
      <c r="O26" s="4" t="s">
        <v>40</v>
      </c>
      <c r="P26" s="17">
        <v>100</v>
      </c>
      <c r="Q26" s="17">
        <v>0</v>
      </c>
      <c r="R26" s="17" t="s">
        <v>85</v>
      </c>
      <c r="S26" s="42">
        <v>6</v>
      </c>
      <c r="T26" s="33">
        <f t="shared" si="6"/>
        <v>257.07000000000005</v>
      </c>
      <c r="U26" s="32">
        <f t="shared" si="0"/>
        <v>1542.4200000000003</v>
      </c>
      <c r="V26" s="32">
        <f t="shared" si="3"/>
        <v>152712</v>
      </c>
      <c r="W26" s="32">
        <v>76356</v>
      </c>
      <c r="X26" s="32">
        <v>76356</v>
      </c>
      <c r="Y26" s="32"/>
      <c r="Z26" s="32">
        <f t="shared" si="5"/>
        <v>25452</v>
      </c>
      <c r="AA26" s="32">
        <f t="shared" si="1"/>
        <v>25452</v>
      </c>
      <c r="AB26" s="4"/>
      <c r="AC26" s="19">
        <v>44958</v>
      </c>
      <c r="AD26" s="19">
        <v>45323</v>
      </c>
      <c r="AE26" s="19"/>
      <c r="AF26" s="4" t="s">
        <v>43</v>
      </c>
    </row>
    <row r="27" spans="1:32" ht="94.5" customHeight="1" x14ac:dyDescent="0.3">
      <c r="A27" s="18" t="s">
        <v>213</v>
      </c>
      <c r="B27" s="19">
        <v>44673</v>
      </c>
      <c r="C27" s="17">
        <v>1416</v>
      </c>
      <c r="D27" s="18" t="s">
        <v>214</v>
      </c>
      <c r="E27" s="23" t="s">
        <v>215</v>
      </c>
      <c r="F27" s="19">
        <v>44711</v>
      </c>
      <c r="G27" s="18" t="s">
        <v>216</v>
      </c>
      <c r="H27" s="4" t="s">
        <v>166</v>
      </c>
      <c r="I27" s="4" t="s">
        <v>217</v>
      </c>
      <c r="J27" s="32">
        <v>3908041592.4000001</v>
      </c>
      <c r="K27" s="33">
        <f t="shared" si="4"/>
        <v>3908041592.4000001</v>
      </c>
      <c r="L27" s="33">
        <f>K27</f>
        <v>3908041592.4000001</v>
      </c>
      <c r="M27" s="4" t="s">
        <v>168</v>
      </c>
      <c r="N27" s="4" t="s">
        <v>218</v>
      </c>
      <c r="O27" s="4" t="s">
        <v>170</v>
      </c>
      <c r="P27" s="17">
        <v>0</v>
      </c>
      <c r="Q27" s="17">
        <v>100</v>
      </c>
      <c r="R27" s="17" t="s">
        <v>85</v>
      </c>
      <c r="S27" s="42">
        <v>20</v>
      </c>
      <c r="T27" s="33">
        <f t="shared" ref="T27:T35" si="7">L27/V27</f>
        <v>3559.82</v>
      </c>
      <c r="U27" s="32">
        <f t="shared" si="0"/>
        <v>71196.400000000009</v>
      </c>
      <c r="V27" s="32">
        <f t="shared" si="3"/>
        <v>1097820</v>
      </c>
      <c r="W27" s="32">
        <v>549580</v>
      </c>
      <c r="X27" s="32">
        <v>548240</v>
      </c>
      <c r="Y27" s="32"/>
      <c r="Z27" s="32">
        <f t="shared" si="5"/>
        <v>54891</v>
      </c>
      <c r="AA27" s="32">
        <f t="shared" si="1"/>
        <v>54891</v>
      </c>
      <c r="AB27" s="4"/>
      <c r="AC27" s="19">
        <v>44936</v>
      </c>
      <c r="AD27" s="19">
        <v>45122</v>
      </c>
      <c r="AE27" s="19"/>
      <c r="AF27" s="4" t="s">
        <v>43</v>
      </c>
    </row>
    <row r="28" spans="1:32" ht="168" customHeight="1" x14ac:dyDescent="0.3">
      <c r="A28" s="18" t="s">
        <v>219</v>
      </c>
      <c r="B28" s="19">
        <v>44673</v>
      </c>
      <c r="C28" s="17">
        <v>1416</v>
      </c>
      <c r="D28" s="18" t="s">
        <v>220</v>
      </c>
      <c r="E28" s="23" t="s">
        <v>221</v>
      </c>
      <c r="F28" s="19">
        <v>44704</v>
      </c>
      <c r="G28" s="18" t="s">
        <v>222</v>
      </c>
      <c r="H28" s="4" t="s">
        <v>90</v>
      </c>
      <c r="I28" s="4" t="s">
        <v>223</v>
      </c>
      <c r="J28" s="32">
        <v>239676800</v>
      </c>
      <c r="K28" s="33">
        <f t="shared" si="4"/>
        <v>239676800</v>
      </c>
      <c r="L28" s="33">
        <f>K28</f>
        <v>239676800</v>
      </c>
      <c r="M28" s="4" t="s">
        <v>224</v>
      </c>
      <c r="N28" s="4" t="s">
        <v>225</v>
      </c>
      <c r="O28" s="4" t="s">
        <v>226</v>
      </c>
      <c r="P28" s="17">
        <v>0</v>
      </c>
      <c r="Q28" s="17">
        <v>100</v>
      </c>
      <c r="R28" s="17" t="s">
        <v>95</v>
      </c>
      <c r="S28" s="42">
        <v>2000</v>
      </c>
      <c r="T28" s="33">
        <f t="shared" si="7"/>
        <v>12.38</v>
      </c>
      <c r="U28" s="32">
        <f t="shared" si="0"/>
        <v>24760</v>
      </c>
      <c r="V28" s="32">
        <f t="shared" si="3"/>
        <v>19360000</v>
      </c>
      <c r="W28" s="32">
        <v>9682000</v>
      </c>
      <c r="X28" s="32">
        <v>9678000</v>
      </c>
      <c r="Y28" s="32"/>
      <c r="Z28" s="32">
        <f t="shared" si="5"/>
        <v>9680</v>
      </c>
      <c r="AA28" s="32">
        <f t="shared" si="1"/>
        <v>9680</v>
      </c>
      <c r="AB28" s="4"/>
      <c r="AC28" s="19">
        <v>44936</v>
      </c>
      <c r="AD28" s="19">
        <v>44958</v>
      </c>
      <c r="AE28" s="19"/>
      <c r="AF28" s="4" t="s">
        <v>43</v>
      </c>
    </row>
    <row r="29" spans="1:32" ht="63" customHeight="1" x14ac:dyDescent="0.3">
      <c r="A29" s="18" t="s">
        <v>227</v>
      </c>
      <c r="B29" s="19">
        <v>44673</v>
      </c>
      <c r="C29" s="17">
        <v>1416</v>
      </c>
      <c r="D29" s="18" t="s">
        <v>228</v>
      </c>
      <c r="E29" s="23" t="s">
        <v>229</v>
      </c>
      <c r="F29" s="19">
        <v>44719</v>
      </c>
      <c r="G29" s="18" t="s">
        <v>230</v>
      </c>
      <c r="H29" s="4" t="s">
        <v>56</v>
      </c>
      <c r="I29" s="4" t="s">
        <v>231</v>
      </c>
      <c r="J29" s="32">
        <v>3278845200</v>
      </c>
      <c r="K29" s="33">
        <f t="shared" si="4"/>
        <v>3278845200</v>
      </c>
      <c r="L29" s="33">
        <f>K29</f>
        <v>3278845200</v>
      </c>
      <c r="M29" s="4" t="s">
        <v>232</v>
      </c>
      <c r="N29" s="4" t="s">
        <v>233</v>
      </c>
      <c r="O29" s="4" t="s">
        <v>234</v>
      </c>
      <c r="P29" s="17">
        <v>0</v>
      </c>
      <c r="Q29" s="17">
        <v>100</v>
      </c>
      <c r="R29" s="17" t="s">
        <v>95</v>
      </c>
      <c r="S29" s="43" t="s">
        <v>235</v>
      </c>
      <c r="T29" s="33">
        <f t="shared" si="7"/>
        <v>12.4</v>
      </c>
      <c r="U29" s="47" t="s">
        <v>236</v>
      </c>
      <c r="V29" s="32">
        <f t="shared" si="3"/>
        <v>264423000</v>
      </c>
      <c r="W29" s="32">
        <v>132427000</v>
      </c>
      <c r="X29" s="32">
        <v>131996000</v>
      </c>
      <c r="Y29" s="32"/>
      <c r="Z29" s="32">
        <v>244848.67</v>
      </c>
      <c r="AA29" s="32">
        <f t="shared" si="1"/>
        <v>244849</v>
      </c>
      <c r="AB29" s="4"/>
      <c r="AC29" s="19">
        <v>44936</v>
      </c>
      <c r="AD29" s="19">
        <v>45097</v>
      </c>
      <c r="AE29" s="19"/>
      <c r="AF29" s="4" t="s">
        <v>43</v>
      </c>
    </row>
    <row r="30" spans="1:32" ht="138.75" customHeight="1" x14ac:dyDescent="0.3">
      <c r="A30" s="18" t="s">
        <v>237</v>
      </c>
      <c r="B30" s="19">
        <v>44673</v>
      </c>
      <c r="C30" s="17">
        <v>1416</v>
      </c>
      <c r="D30" s="18" t="s">
        <v>238</v>
      </c>
      <c r="E30" s="23" t="s">
        <v>239</v>
      </c>
      <c r="F30" s="19">
        <v>44711</v>
      </c>
      <c r="G30" s="18" t="s">
        <v>240</v>
      </c>
      <c r="H30" s="4" t="s">
        <v>56</v>
      </c>
      <c r="I30" s="4" t="s">
        <v>241</v>
      </c>
      <c r="J30" s="32">
        <v>597455100</v>
      </c>
      <c r="K30" s="33">
        <f t="shared" si="4"/>
        <v>597455100</v>
      </c>
      <c r="L30" s="33">
        <f>K30</f>
        <v>597455100</v>
      </c>
      <c r="M30" s="4" t="s">
        <v>242</v>
      </c>
      <c r="N30" s="4" t="s">
        <v>243</v>
      </c>
      <c r="O30" s="4" t="s">
        <v>244</v>
      </c>
      <c r="P30" s="17">
        <v>0</v>
      </c>
      <c r="Q30" s="17">
        <v>100</v>
      </c>
      <c r="R30" s="17" t="s">
        <v>95</v>
      </c>
      <c r="S30" s="42">
        <v>500</v>
      </c>
      <c r="T30" s="33">
        <f t="shared" si="7"/>
        <v>13.05</v>
      </c>
      <c r="U30" s="32">
        <f>T30*S30</f>
        <v>6525</v>
      </c>
      <c r="V30" s="32">
        <f t="shared" si="3"/>
        <v>45782000</v>
      </c>
      <c r="W30" s="32">
        <v>22890000</v>
      </c>
      <c r="X30" s="32">
        <v>22892000</v>
      </c>
      <c r="Y30" s="32"/>
      <c r="Z30" s="32">
        <f>V30/S30</f>
        <v>91564</v>
      </c>
      <c r="AA30" s="32">
        <f t="shared" si="1"/>
        <v>91564</v>
      </c>
      <c r="AB30" s="4"/>
      <c r="AC30" s="19">
        <v>44936</v>
      </c>
      <c r="AD30" s="19">
        <v>44986</v>
      </c>
      <c r="AE30" s="19"/>
      <c r="AF30" s="4" t="s">
        <v>43</v>
      </c>
    </row>
    <row r="31" spans="1:32" ht="124.8" x14ac:dyDescent="0.3">
      <c r="A31" s="18" t="s">
        <v>245</v>
      </c>
      <c r="B31" s="19">
        <v>44673</v>
      </c>
      <c r="C31" s="17">
        <v>1416</v>
      </c>
      <c r="D31" s="18" t="s">
        <v>246</v>
      </c>
      <c r="E31" s="23" t="s">
        <v>247</v>
      </c>
      <c r="F31" s="19">
        <v>44711</v>
      </c>
      <c r="G31" s="18" t="s">
        <v>248</v>
      </c>
      <c r="H31" s="4" t="s">
        <v>209</v>
      </c>
      <c r="I31" s="4" t="s">
        <v>249</v>
      </c>
      <c r="J31" s="32">
        <v>1824789645</v>
      </c>
      <c r="K31" s="33">
        <f t="shared" si="4"/>
        <v>1824789645</v>
      </c>
      <c r="L31" s="33">
        <v>2737233000</v>
      </c>
      <c r="M31" s="4" t="s">
        <v>250</v>
      </c>
      <c r="N31" s="4" t="s">
        <v>251</v>
      </c>
      <c r="O31" s="4" t="s">
        <v>40</v>
      </c>
      <c r="P31" s="17">
        <v>100</v>
      </c>
      <c r="Q31" s="17">
        <v>0</v>
      </c>
      <c r="R31" s="17" t="s">
        <v>85</v>
      </c>
      <c r="S31" s="43" t="s">
        <v>252</v>
      </c>
      <c r="T31" s="33">
        <f t="shared" si="7"/>
        <v>647.1</v>
      </c>
      <c r="U31" s="47" t="s">
        <v>253</v>
      </c>
      <c r="V31" s="32">
        <f t="shared" si="3"/>
        <v>4230000</v>
      </c>
      <c r="W31" s="32">
        <v>1409900</v>
      </c>
      <c r="X31" s="32">
        <v>1410050</v>
      </c>
      <c r="Y31" s="32">
        <v>1410050</v>
      </c>
      <c r="Z31" s="32">
        <v>114013.5</v>
      </c>
      <c r="AA31" s="32">
        <f t="shared" si="1"/>
        <v>114014</v>
      </c>
      <c r="AB31" s="4"/>
      <c r="AC31" s="19">
        <v>44936</v>
      </c>
      <c r="AD31" s="19">
        <v>44986</v>
      </c>
      <c r="AE31" s="19">
        <v>45352</v>
      </c>
      <c r="AF31" s="4" t="s">
        <v>43</v>
      </c>
    </row>
    <row r="32" spans="1:32" ht="171.6" x14ac:dyDescent="0.3">
      <c r="A32" s="18" t="s">
        <v>254</v>
      </c>
      <c r="B32" s="19">
        <v>44673</v>
      </c>
      <c r="C32" s="17">
        <v>1416</v>
      </c>
      <c r="D32" s="18" t="s">
        <v>255</v>
      </c>
      <c r="E32" s="23" t="s">
        <v>256</v>
      </c>
      <c r="F32" s="19">
        <v>44704</v>
      </c>
      <c r="G32" s="18" t="s">
        <v>257</v>
      </c>
      <c r="H32" s="4" t="s">
        <v>90</v>
      </c>
      <c r="I32" s="4" t="s">
        <v>258</v>
      </c>
      <c r="J32" s="32">
        <v>99335655</v>
      </c>
      <c r="K32" s="33">
        <f t="shared" si="4"/>
        <v>99335655</v>
      </c>
      <c r="L32" s="33">
        <f>K32</f>
        <v>99335655</v>
      </c>
      <c r="M32" s="4" t="s">
        <v>224</v>
      </c>
      <c r="N32" s="4" t="s">
        <v>259</v>
      </c>
      <c r="O32" s="4" t="s">
        <v>226</v>
      </c>
      <c r="P32" s="17">
        <v>0</v>
      </c>
      <c r="Q32" s="17">
        <v>100</v>
      </c>
      <c r="R32" s="17" t="s">
        <v>95</v>
      </c>
      <c r="S32" s="42">
        <v>500</v>
      </c>
      <c r="T32" s="33">
        <f t="shared" si="7"/>
        <v>12.51</v>
      </c>
      <c r="U32" s="32">
        <f>T32*S32</f>
        <v>6255</v>
      </c>
      <c r="V32" s="32">
        <f t="shared" si="3"/>
        <v>7940500</v>
      </c>
      <c r="W32" s="32">
        <v>3999000</v>
      </c>
      <c r="X32" s="32">
        <v>3941500</v>
      </c>
      <c r="Y32" s="32"/>
      <c r="Z32" s="32">
        <f>V32/S32</f>
        <v>15881</v>
      </c>
      <c r="AA32" s="32">
        <f t="shared" si="1"/>
        <v>15881</v>
      </c>
      <c r="AB32" s="4"/>
      <c r="AC32" s="19">
        <v>44936</v>
      </c>
      <c r="AD32" s="19">
        <v>44986</v>
      </c>
      <c r="AE32" s="19"/>
      <c r="AF32" s="4" t="s">
        <v>43</v>
      </c>
    </row>
    <row r="33" spans="1:32" ht="180" customHeight="1" x14ac:dyDescent="0.3">
      <c r="A33" s="18" t="s">
        <v>260</v>
      </c>
      <c r="B33" s="19">
        <v>44673</v>
      </c>
      <c r="C33" s="17">
        <v>1416</v>
      </c>
      <c r="D33" s="18" t="s">
        <v>261</v>
      </c>
      <c r="E33" s="23" t="s">
        <v>262</v>
      </c>
      <c r="F33" s="19">
        <v>44704</v>
      </c>
      <c r="G33" s="18" t="s">
        <v>263</v>
      </c>
      <c r="H33" s="4" t="s">
        <v>209</v>
      </c>
      <c r="I33" s="4" t="s">
        <v>264</v>
      </c>
      <c r="J33" s="32">
        <v>47915770.32</v>
      </c>
      <c r="K33" s="33">
        <f t="shared" si="4"/>
        <v>47915770.32</v>
      </c>
      <c r="L33" s="33">
        <v>95831540.640000001</v>
      </c>
      <c r="M33" s="4" t="s">
        <v>265</v>
      </c>
      <c r="N33" s="4" t="s">
        <v>266</v>
      </c>
      <c r="O33" s="4" t="s">
        <v>40</v>
      </c>
      <c r="P33" s="17">
        <v>100</v>
      </c>
      <c r="Q33" s="17">
        <v>0</v>
      </c>
      <c r="R33" s="17" t="s">
        <v>85</v>
      </c>
      <c r="S33" s="48">
        <v>1.5</v>
      </c>
      <c r="T33" s="33">
        <f t="shared" si="7"/>
        <v>3065.04</v>
      </c>
      <c r="U33" s="32">
        <f>T33*S33</f>
        <v>4597.5599999999995</v>
      </c>
      <c r="V33" s="32">
        <f t="shared" si="3"/>
        <v>31266</v>
      </c>
      <c r="W33" s="32">
        <v>15633</v>
      </c>
      <c r="X33" s="32">
        <v>15633</v>
      </c>
      <c r="Y33" s="32"/>
      <c r="Z33" s="32">
        <f>V33/S33</f>
        <v>20844</v>
      </c>
      <c r="AA33" s="32">
        <f t="shared" si="1"/>
        <v>20844</v>
      </c>
      <c r="AB33" s="4"/>
      <c r="AC33" s="19">
        <v>44958</v>
      </c>
      <c r="AD33" s="19">
        <v>45352</v>
      </c>
      <c r="AE33" s="19"/>
      <c r="AF33" s="4" t="s">
        <v>43</v>
      </c>
    </row>
    <row r="34" spans="1:32" ht="184.5" customHeight="1" x14ac:dyDescent="0.3">
      <c r="A34" s="18" t="s">
        <v>267</v>
      </c>
      <c r="B34" s="19">
        <v>44673</v>
      </c>
      <c r="C34" s="17">
        <v>1416</v>
      </c>
      <c r="D34" s="18" t="s">
        <v>268</v>
      </c>
      <c r="E34" s="23" t="s">
        <v>269</v>
      </c>
      <c r="F34" s="19">
        <v>44705</v>
      </c>
      <c r="G34" s="18" t="s">
        <v>270</v>
      </c>
      <c r="H34" s="4" t="s">
        <v>90</v>
      </c>
      <c r="I34" s="4" t="s">
        <v>271</v>
      </c>
      <c r="J34" s="32">
        <v>481293120</v>
      </c>
      <c r="K34" s="33">
        <f t="shared" si="4"/>
        <v>481293120</v>
      </c>
      <c r="L34" s="33">
        <f>K34</f>
        <v>481293120</v>
      </c>
      <c r="M34" s="4" t="s">
        <v>224</v>
      </c>
      <c r="N34" s="4" t="s">
        <v>272</v>
      </c>
      <c r="O34" s="4" t="s">
        <v>226</v>
      </c>
      <c r="P34" s="17">
        <v>0</v>
      </c>
      <c r="Q34" s="17">
        <v>100</v>
      </c>
      <c r="R34" s="17" t="s">
        <v>95</v>
      </c>
      <c r="S34" s="42">
        <v>1000</v>
      </c>
      <c r="T34" s="33">
        <f t="shared" si="7"/>
        <v>12.32</v>
      </c>
      <c r="U34" s="32">
        <f>T34*S34</f>
        <v>12320</v>
      </c>
      <c r="V34" s="32">
        <f t="shared" si="3"/>
        <v>39066000</v>
      </c>
      <c r="W34" s="32">
        <v>19533000</v>
      </c>
      <c r="X34" s="32">
        <v>19533000</v>
      </c>
      <c r="Y34" s="32"/>
      <c r="Z34" s="32">
        <f>V34/S34</f>
        <v>39066</v>
      </c>
      <c r="AA34" s="32">
        <f t="shared" si="1"/>
        <v>39066</v>
      </c>
      <c r="AB34" s="4"/>
      <c r="AC34" s="19">
        <v>44936</v>
      </c>
      <c r="AD34" s="19">
        <v>44986</v>
      </c>
      <c r="AE34" s="19"/>
      <c r="AF34" s="4" t="s">
        <v>43</v>
      </c>
    </row>
    <row r="35" spans="1:32" ht="163.5" customHeight="1" x14ac:dyDescent="0.3">
      <c r="A35" s="18" t="s">
        <v>273</v>
      </c>
      <c r="B35" s="19">
        <v>44677</v>
      </c>
      <c r="C35" s="17">
        <v>1416</v>
      </c>
      <c r="D35" s="18" t="s">
        <v>274</v>
      </c>
      <c r="E35" s="23" t="s">
        <v>275</v>
      </c>
      <c r="F35" s="19">
        <v>44714</v>
      </c>
      <c r="G35" s="18" t="s">
        <v>276</v>
      </c>
      <c r="H35" s="4" t="s">
        <v>56</v>
      </c>
      <c r="I35" s="4" t="s">
        <v>277</v>
      </c>
      <c r="J35" s="32">
        <v>730992000</v>
      </c>
      <c r="K35" s="33">
        <f t="shared" si="4"/>
        <v>730992000</v>
      </c>
      <c r="L35" s="33">
        <f>K35</f>
        <v>730992000</v>
      </c>
      <c r="M35" s="4" t="s">
        <v>278</v>
      </c>
      <c r="N35" s="4" t="s">
        <v>279</v>
      </c>
      <c r="O35" s="4" t="s">
        <v>234</v>
      </c>
      <c r="P35" s="17">
        <v>0</v>
      </c>
      <c r="Q35" s="17">
        <v>100</v>
      </c>
      <c r="R35" s="17" t="s">
        <v>280</v>
      </c>
      <c r="S35" s="42">
        <v>1000</v>
      </c>
      <c r="T35" s="33">
        <f t="shared" si="7"/>
        <v>48.5</v>
      </c>
      <c r="U35" s="32">
        <f>T35*S35</f>
        <v>48500</v>
      </c>
      <c r="V35" s="32">
        <f t="shared" si="3"/>
        <v>15072000</v>
      </c>
      <c r="W35" s="32">
        <v>11772000</v>
      </c>
      <c r="X35" s="32">
        <v>3300000</v>
      </c>
      <c r="Y35" s="32"/>
      <c r="Z35" s="32">
        <f>V35/S35</f>
        <v>15072</v>
      </c>
      <c r="AA35" s="32">
        <f t="shared" si="1"/>
        <v>15072</v>
      </c>
      <c r="AB35" s="4"/>
      <c r="AC35" s="19">
        <v>44958</v>
      </c>
      <c r="AD35" s="19">
        <v>45097</v>
      </c>
      <c r="AE35" s="19"/>
      <c r="AF35" s="4" t="s">
        <v>43</v>
      </c>
    </row>
    <row r="36" spans="1:32" ht="157.5" customHeight="1" x14ac:dyDescent="0.3">
      <c r="A36" s="18" t="s">
        <v>281</v>
      </c>
      <c r="B36" s="19">
        <v>44677</v>
      </c>
      <c r="C36" s="17">
        <v>1416</v>
      </c>
      <c r="D36" s="18" t="s">
        <v>282</v>
      </c>
      <c r="E36" s="18" t="s">
        <v>282</v>
      </c>
      <c r="F36" s="18" t="s">
        <v>282</v>
      </c>
      <c r="G36" s="18" t="s">
        <v>282</v>
      </c>
      <c r="H36" s="18" t="s">
        <v>282</v>
      </c>
      <c r="I36" s="4" t="s">
        <v>283</v>
      </c>
      <c r="J36" s="34" t="s">
        <v>282</v>
      </c>
      <c r="K36" s="33" t="str">
        <f t="shared" si="4"/>
        <v>нет заявок</v>
      </c>
      <c r="L36" s="33">
        <v>702951908.88</v>
      </c>
      <c r="M36" s="34" t="s">
        <v>282</v>
      </c>
      <c r="N36" s="37" t="s">
        <v>282</v>
      </c>
      <c r="O36" s="34" t="s">
        <v>282</v>
      </c>
      <c r="P36" s="34" t="s">
        <v>282</v>
      </c>
      <c r="Q36" s="34" t="s">
        <v>282</v>
      </c>
      <c r="R36" s="34" t="s">
        <v>282</v>
      </c>
      <c r="S36" s="34" t="s">
        <v>282</v>
      </c>
      <c r="T36" s="34" t="s">
        <v>282</v>
      </c>
      <c r="U36" s="34" t="s">
        <v>282</v>
      </c>
      <c r="V36" s="34" t="s">
        <v>282</v>
      </c>
      <c r="W36" s="34" t="s">
        <v>282</v>
      </c>
      <c r="X36" s="34" t="s">
        <v>282</v>
      </c>
      <c r="Y36" s="34" t="s">
        <v>282</v>
      </c>
      <c r="Z36" s="34" t="s">
        <v>282</v>
      </c>
      <c r="AA36" s="34" t="s">
        <v>282</v>
      </c>
      <c r="AB36" s="34" t="s">
        <v>282</v>
      </c>
      <c r="AC36" s="34" t="s">
        <v>282</v>
      </c>
      <c r="AD36" s="34" t="s">
        <v>282</v>
      </c>
      <c r="AE36" s="34" t="s">
        <v>282</v>
      </c>
      <c r="AF36" s="34" t="s">
        <v>282</v>
      </c>
    </row>
    <row r="37" spans="1:32" ht="138.75" customHeight="1" x14ac:dyDescent="0.3">
      <c r="A37" s="18" t="s">
        <v>284</v>
      </c>
      <c r="B37" s="19">
        <v>44677</v>
      </c>
      <c r="C37" s="17">
        <v>1416</v>
      </c>
      <c r="D37" s="18" t="s">
        <v>285</v>
      </c>
      <c r="E37" s="23" t="s">
        <v>286</v>
      </c>
      <c r="F37" s="19">
        <v>44712</v>
      </c>
      <c r="G37" s="18" t="s">
        <v>287</v>
      </c>
      <c r="H37" s="4" t="s">
        <v>288</v>
      </c>
      <c r="I37" s="4" t="s">
        <v>289</v>
      </c>
      <c r="J37" s="32">
        <v>1118776892.9400001</v>
      </c>
      <c r="K37" s="33">
        <f t="shared" si="4"/>
        <v>1118776892.9400001</v>
      </c>
      <c r="L37" s="33">
        <f>K37</f>
        <v>1118776892.9400001</v>
      </c>
      <c r="M37" s="4" t="s">
        <v>290</v>
      </c>
      <c r="N37" s="4" t="s">
        <v>291</v>
      </c>
      <c r="O37" s="4" t="s">
        <v>40</v>
      </c>
      <c r="P37" s="17">
        <v>100</v>
      </c>
      <c r="Q37" s="17">
        <v>0</v>
      </c>
      <c r="R37" s="17" t="s">
        <v>69</v>
      </c>
      <c r="S37" s="42">
        <v>3</v>
      </c>
      <c r="T37" s="33">
        <f>L37/V37</f>
        <v>69666.66</v>
      </c>
      <c r="U37" s="32">
        <f>T37*S37</f>
        <v>208999.98</v>
      </c>
      <c r="V37" s="32">
        <f>W37+X37+Y37</f>
        <v>16059</v>
      </c>
      <c r="W37" s="32">
        <v>8043</v>
      </c>
      <c r="X37" s="36">
        <v>8016</v>
      </c>
      <c r="Y37" s="32"/>
      <c r="Z37" s="32">
        <f>V37/S37</f>
        <v>5353</v>
      </c>
      <c r="AA37" s="32">
        <f>_xlfn.CEILING.MATH(Z37)</f>
        <v>5353</v>
      </c>
      <c r="AB37" s="4"/>
      <c r="AC37" s="19">
        <v>44936</v>
      </c>
      <c r="AD37" s="19">
        <v>44986</v>
      </c>
      <c r="AE37" s="19"/>
      <c r="AF37" s="4" t="s">
        <v>43</v>
      </c>
    </row>
    <row r="38" spans="1:32" ht="127.5" customHeight="1" x14ac:dyDescent="0.3">
      <c r="A38" s="18" t="s">
        <v>292</v>
      </c>
      <c r="B38" s="19">
        <v>44677</v>
      </c>
      <c r="C38" s="17">
        <v>1416</v>
      </c>
      <c r="D38" s="18" t="s">
        <v>293</v>
      </c>
      <c r="E38" s="23" t="s">
        <v>294</v>
      </c>
      <c r="F38" s="19">
        <v>44712</v>
      </c>
      <c r="G38" s="17" t="s">
        <v>295</v>
      </c>
      <c r="H38" s="4" t="s">
        <v>56</v>
      </c>
      <c r="I38" s="4" t="s">
        <v>296</v>
      </c>
      <c r="J38" s="32">
        <v>1369797000</v>
      </c>
      <c r="K38" s="33">
        <f t="shared" si="4"/>
        <v>1369797000</v>
      </c>
      <c r="L38" s="33">
        <v>2087771400</v>
      </c>
      <c r="M38" s="4" t="s">
        <v>297</v>
      </c>
      <c r="N38" s="4" t="s">
        <v>298</v>
      </c>
      <c r="O38" s="4" t="s">
        <v>60</v>
      </c>
      <c r="P38" s="17">
        <v>0</v>
      </c>
      <c r="Q38" s="17">
        <v>100</v>
      </c>
      <c r="R38" s="17" t="s">
        <v>69</v>
      </c>
      <c r="S38" s="42">
        <v>1</v>
      </c>
      <c r="T38" s="33">
        <f>L38/V38</f>
        <v>85800</v>
      </c>
      <c r="U38" s="32">
        <f>T38*S38</f>
        <v>85800</v>
      </c>
      <c r="V38" s="32">
        <f>W38+X38+Y38</f>
        <v>24333</v>
      </c>
      <c r="W38" s="32">
        <v>7597</v>
      </c>
      <c r="X38" s="55">
        <v>8368</v>
      </c>
      <c r="Y38" s="32">
        <v>8368</v>
      </c>
      <c r="Z38" s="32">
        <f>V38/S38</f>
        <v>24333</v>
      </c>
      <c r="AA38" s="32">
        <f>_xlfn.CEILING.MATH(Z38)</f>
        <v>24333</v>
      </c>
      <c r="AB38" s="4"/>
      <c r="AC38" s="19">
        <v>44936</v>
      </c>
      <c r="AD38" s="19">
        <v>44986</v>
      </c>
      <c r="AE38" s="19">
        <v>45323</v>
      </c>
      <c r="AF38" s="4" t="s">
        <v>43</v>
      </c>
    </row>
    <row r="39" spans="1:32" ht="78" x14ac:dyDescent="0.3">
      <c r="A39" s="18" t="s">
        <v>299</v>
      </c>
      <c r="B39" s="19">
        <v>44677</v>
      </c>
      <c r="C39" s="17">
        <v>1416</v>
      </c>
      <c r="D39" s="18" t="s">
        <v>300</v>
      </c>
      <c r="E39" s="23" t="s">
        <v>301</v>
      </c>
      <c r="F39" s="19">
        <v>44711</v>
      </c>
      <c r="G39" s="18" t="s">
        <v>302</v>
      </c>
      <c r="H39" s="4" t="s">
        <v>48</v>
      </c>
      <c r="I39" s="4" t="s">
        <v>303</v>
      </c>
      <c r="J39" s="32">
        <v>1387286299.3499999</v>
      </c>
      <c r="K39" s="33">
        <f t="shared" si="4"/>
        <v>1387286299.3499999</v>
      </c>
      <c r="L39" s="33">
        <v>2082265948.3499999</v>
      </c>
      <c r="M39" s="4" t="s">
        <v>304</v>
      </c>
      <c r="N39" s="4" t="s">
        <v>305</v>
      </c>
      <c r="O39" s="4" t="s">
        <v>40</v>
      </c>
      <c r="P39" s="17">
        <v>100</v>
      </c>
      <c r="Q39" s="17">
        <v>0</v>
      </c>
      <c r="R39" s="17" t="s">
        <v>69</v>
      </c>
      <c r="S39" s="42">
        <v>21</v>
      </c>
      <c r="T39" s="33">
        <f>L39/V39</f>
        <v>14142.849999999999</v>
      </c>
      <c r="U39" s="32">
        <f>T39*S39</f>
        <v>296999.84999999998</v>
      </c>
      <c r="V39" s="32">
        <f>W39+X39+Y39</f>
        <v>147231</v>
      </c>
      <c r="W39" s="32">
        <v>48951</v>
      </c>
      <c r="X39" s="32">
        <v>49140</v>
      </c>
      <c r="Y39" s="32">
        <v>49140</v>
      </c>
      <c r="Z39" s="32">
        <f>V39/S39</f>
        <v>7011</v>
      </c>
      <c r="AA39" s="32">
        <f>_xlfn.CEILING.MATH(Z39)</f>
        <v>7011</v>
      </c>
      <c r="AB39" s="4"/>
      <c r="AC39" s="19">
        <v>44936</v>
      </c>
      <c r="AD39" s="19">
        <v>44986</v>
      </c>
      <c r="AE39" s="19">
        <v>45352</v>
      </c>
      <c r="AF39" s="4" t="s">
        <v>43</v>
      </c>
    </row>
    <row r="40" spans="1:32" ht="133.5" customHeight="1" x14ac:dyDescent="0.3">
      <c r="A40" s="18" t="s">
        <v>306</v>
      </c>
      <c r="B40" s="19">
        <v>44677</v>
      </c>
      <c r="C40" s="17">
        <v>1416</v>
      </c>
      <c r="D40" s="18" t="s">
        <v>307</v>
      </c>
      <c r="E40" s="23" t="s">
        <v>308</v>
      </c>
      <c r="F40" s="19">
        <v>44708</v>
      </c>
      <c r="G40" s="17" t="s">
        <v>309</v>
      </c>
      <c r="H40" s="4" t="s">
        <v>56</v>
      </c>
      <c r="I40" s="4" t="s">
        <v>310</v>
      </c>
      <c r="J40" s="32">
        <v>92331360</v>
      </c>
      <c r="K40" s="33">
        <f t="shared" si="4"/>
        <v>92331360</v>
      </c>
      <c r="L40" s="33">
        <f>K40</f>
        <v>92331360</v>
      </c>
      <c r="M40" s="4" t="s">
        <v>278</v>
      </c>
      <c r="N40" s="4" t="s">
        <v>311</v>
      </c>
      <c r="O40" s="4" t="s">
        <v>234</v>
      </c>
      <c r="P40" s="17"/>
      <c r="Q40" s="17"/>
      <c r="R40" s="17" t="s">
        <v>280</v>
      </c>
      <c r="S40" s="42">
        <v>500</v>
      </c>
      <c r="T40" s="33">
        <f>L40/V40</f>
        <v>51.04</v>
      </c>
      <c r="U40" s="32">
        <f>T40*S40</f>
        <v>25520</v>
      </c>
      <c r="V40" s="32">
        <f>W40+X40+Y40</f>
        <v>1809000</v>
      </c>
      <c r="W40" s="32">
        <v>1809000</v>
      </c>
      <c r="X40" s="32"/>
      <c r="Y40" s="32"/>
      <c r="Z40" s="32">
        <f>V40/S40</f>
        <v>3618</v>
      </c>
      <c r="AA40" s="32">
        <f>_xlfn.CEILING.MATH(Z40)</f>
        <v>3618</v>
      </c>
      <c r="AB40" s="4"/>
      <c r="AC40" s="19">
        <v>44958</v>
      </c>
      <c r="AD40" s="19"/>
      <c r="AE40" s="19"/>
      <c r="AF40" s="4" t="s">
        <v>43</v>
      </c>
    </row>
    <row r="41" spans="1:32" ht="139.5" customHeight="1" x14ac:dyDescent="0.3">
      <c r="A41" s="18" t="s">
        <v>312</v>
      </c>
      <c r="B41" s="19">
        <v>44677</v>
      </c>
      <c r="C41" s="17">
        <v>1416</v>
      </c>
      <c r="D41" s="18" t="s">
        <v>313</v>
      </c>
      <c r="E41" s="18" t="s">
        <v>313</v>
      </c>
      <c r="F41" s="18" t="s">
        <v>313</v>
      </c>
      <c r="G41" s="18" t="s">
        <v>313</v>
      </c>
      <c r="H41" s="18" t="s">
        <v>313</v>
      </c>
      <c r="I41" s="4" t="s">
        <v>314</v>
      </c>
      <c r="J41" s="34" t="s">
        <v>313</v>
      </c>
      <c r="K41" s="33" t="str">
        <f t="shared" si="4"/>
        <v>отмена</v>
      </c>
      <c r="L41" s="33" t="str">
        <f>K41</f>
        <v>отмена</v>
      </c>
      <c r="M41" s="34" t="s">
        <v>313</v>
      </c>
      <c r="N41" s="37" t="s">
        <v>313</v>
      </c>
      <c r="O41" s="34" t="s">
        <v>313</v>
      </c>
      <c r="P41" s="34" t="s">
        <v>313</v>
      </c>
      <c r="Q41" s="34" t="s">
        <v>313</v>
      </c>
      <c r="R41" s="34" t="s">
        <v>313</v>
      </c>
      <c r="S41" s="34" t="s">
        <v>313</v>
      </c>
      <c r="T41" s="34" t="s">
        <v>313</v>
      </c>
      <c r="U41" s="34" t="s">
        <v>313</v>
      </c>
      <c r="V41" s="34" t="s">
        <v>313</v>
      </c>
      <c r="W41" s="34" t="s">
        <v>313</v>
      </c>
      <c r="X41" s="34" t="s">
        <v>313</v>
      </c>
      <c r="Y41" s="34" t="s">
        <v>313</v>
      </c>
      <c r="Z41" s="34" t="s">
        <v>313</v>
      </c>
      <c r="AA41" s="34" t="s">
        <v>313</v>
      </c>
      <c r="AB41" s="34" t="s">
        <v>313</v>
      </c>
      <c r="AC41" s="34" t="s">
        <v>313</v>
      </c>
      <c r="AD41" s="34" t="s">
        <v>313</v>
      </c>
      <c r="AE41" s="34" t="s">
        <v>313</v>
      </c>
      <c r="AF41" s="34" t="s">
        <v>313</v>
      </c>
    </row>
    <row r="42" spans="1:32" ht="137.25" customHeight="1" x14ac:dyDescent="0.3">
      <c r="A42" s="18" t="s">
        <v>315</v>
      </c>
      <c r="B42" s="19">
        <v>44678</v>
      </c>
      <c r="C42" s="17">
        <v>1416</v>
      </c>
      <c r="D42" s="18" t="s">
        <v>316</v>
      </c>
      <c r="E42" s="23" t="s">
        <v>317</v>
      </c>
      <c r="F42" s="19">
        <v>44720</v>
      </c>
      <c r="G42" s="18" t="s">
        <v>318</v>
      </c>
      <c r="H42" s="4" t="s">
        <v>209</v>
      </c>
      <c r="I42" s="4" t="s">
        <v>319</v>
      </c>
      <c r="J42" s="32">
        <v>1209556819.2</v>
      </c>
      <c r="K42" s="33">
        <f t="shared" si="4"/>
        <v>1209556819.2</v>
      </c>
      <c r="L42" s="33">
        <v>2419113638.4000001</v>
      </c>
      <c r="M42" s="4" t="s">
        <v>265</v>
      </c>
      <c r="N42" s="4" t="s">
        <v>320</v>
      </c>
      <c r="O42" s="4" t="s">
        <v>40</v>
      </c>
      <c r="P42" s="17">
        <v>100</v>
      </c>
      <c r="Q42" s="17">
        <v>0</v>
      </c>
      <c r="R42" s="17" t="s">
        <v>85</v>
      </c>
      <c r="S42" s="42">
        <v>1.5</v>
      </c>
      <c r="T42" s="33">
        <f>L42/V42</f>
        <v>6006.4000000000005</v>
      </c>
      <c r="U42" s="32">
        <f>T42*S42</f>
        <v>9009.6</v>
      </c>
      <c r="V42" s="32">
        <f>W42+X42+Y42</f>
        <v>402756</v>
      </c>
      <c r="W42" s="32">
        <v>201378</v>
      </c>
      <c r="X42" s="32">
        <v>201378</v>
      </c>
      <c r="Y42" s="32"/>
      <c r="Z42" s="32">
        <f>V42/S42</f>
        <v>268504</v>
      </c>
      <c r="AA42" s="32">
        <f>_xlfn.CEILING.MATH(Z42)</f>
        <v>268504</v>
      </c>
      <c r="AB42" s="4"/>
      <c r="AC42" s="19">
        <v>44958</v>
      </c>
      <c r="AD42" s="19">
        <v>45352</v>
      </c>
      <c r="AE42" s="19"/>
      <c r="AF42" s="4" t="s">
        <v>43</v>
      </c>
    </row>
    <row r="43" spans="1:32" ht="137.25" customHeight="1" x14ac:dyDescent="0.3">
      <c r="A43" s="18" t="s">
        <v>321</v>
      </c>
      <c r="B43" s="19">
        <v>44678</v>
      </c>
      <c r="C43" s="17">
        <v>1416</v>
      </c>
      <c r="D43" s="18" t="s">
        <v>322</v>
      </c>
      <c r="E43" s="23" t="s">
        <v>323</v>
      </c>
      <c r="F43" s="19">
        <v>44712</v>
      </c>
      <c r="G43" s="17" t="s">
        <v>324</v>
      </c>
      <c r="H43" s="4" t="s">
        <v>56</v>
      </c>
      <c r="I43" s="4" t="s">
        <v>325</v>
      </c>
      <c r="J43" s="32">
        <v>43857244.079999998</v>
      </c>
      <c r="K43" s="33">
        <f t="shared" si="4"/>
        <v>43857244.079999998</v>
      </c>
      <c r="L43" s="33">
        <f>K43</f>
        <v>43857244.079999998</v>
      </c>
      <c r="M43" s="4" t="s">
        <v>326</v>
      </c>
      <c r="N43" s="4" t="s">
        <v>327</v>
      </c>
      <c r="O43" s="4" t="s">
        <v>170</v>
      </c>
      <c r="P43" s="17">
        <v>0</v>
      </c>
      <c r="Q43" s="17">
        <v>100</v>
      </c>
      <c r="R43" s="17" t="s">
        <v>85</v>
      </c>
      <c r="S43" s="42">
        <v>11.7</v>
      </c>
      <c r="T43" s="33">
        <f>L43/V43</f>
        <v>7941.7</v>
      </c>
      <c r="U43" s="32">
        <f>T43*S43</f>
        <v>92917.89</v>
      </c>
      <c r="V43" s="32">
        <f>W43+X43+Y43</f>
        <v>5522.4</v>
      </c>
      <c r="W43" s="32">
        <v>5522.4</v>
      </c>
      <c r="X43" s="32"/>
      <c r="Y43" s="32"/>
      <c r="Z43" s="32">
        <f>V43/S43</f>
        <v>472</v>
      </c>
      <c r="AA43" s="32">
        <f>_xlfn.CEILING.MATH(Z43)</f>
        <v>472</v>
      </c>
      <c r="AB43" s="4"/>
      <c r="AC43" s="19">
        <v>44958</v>
      </c>
      <c r="AD43" s="19"/>
      <c r="AE43" s="19"/>
      <c r="AF43" s="4" t="s">
        <v>43</v>
      </c>
    </row>
    <row r="44" spans="1:32" ht="46.8" x14ac:dyDescent="0.3">
      <c r="A44" s="18" t="s">
        <v>328</v>
      </c>
      <c r="B44" s="19">
        <v>44678</v>
      </c>
      <c r="C44" s="17">
        <v>1416</v>
      </c>
      <c r="D44" s="18" t="s">
        <v>282</v>
      </c>
      <c r="E44" s="18" t="s">
        <v>282</v>
      </c>
      <c r="F44" s="18" t="s">
        <v>282</v>
      </c>
      <c r="G44" s="18" t="s">
        <v>282</v>
      </c>
      <c r="H44" s="18" t="s">
        <v>282</v>
      </c>
      <c r="I44" s="4" t="s">
        <v>329</v>
      </c>
      <c r="J44" s="34" t="s">
        <v>282</v>
      </c>
      <c r="K44" s="33" t="str">
        <f t="shared" si="4"/>
        <v>нет заявок</v>
      </c>
      <c r="L44" s="33">
        <v>702951908.88</v>
      </c>
      <c r="M44" s="34" t="s">
        <v>282</v>
      </c>
      <c r="N44" s="37" t="s">
        <v>282</v>
      </c>
      <c r="O44" s="34" t="s">
        <v>282</v>
      </c>
      <c r="P44" s="34" t="s">
        <v>282</v>
      </c>
      <c r="Q44" s="34" t="s">
        <v>282</v>
      </c>
      <c r="R44" s="34" t="s">
        <v>282</v>
      </c>
      <c r="S44" s="34" t="s">
        <v>282</v>
      </c>
      <c r="T44" s="34" t="s">
        <v>282</v>
      </c>
      <c r="U44" s="34" t="s">
        <v>282</v>
      </c>
      <c r="V44" s="34" t="s">
        <v>282</v>
      </c>
      <c r="W44" s="34" t="s">
        <v>282</v>
      </c>
      <c r="X44" s="34" t="s">
        <v>282</v>
      </c>
      <c r="Y44" s="34" t="s">
        <v>282</v>
      </c>
      <c r="Z44" s="34" t="s">
        <v>282</v>
      </c>
      <c r="AA44" s="34" t="s">
        <v>282</v>
      </c>
      <c r="AB44" s="34" t="s">
        <v>282</v>
      </c>
      <c r="AC44" s="34" t="s">
        <v>282</v>
      </c>
      <c r="AD44" s="34" t="s">
        <v>282</v>
      </c>
      <c r="AE44" s="34" t="s">
        <v>282</v>
      </c>
      <c r="AF44" s="34" t="s">
        <v>282</v>
      </c>
    </row>
    <row r="45" spans="1:32" ht="47.25" customHeight="1" x14ac:dyDescent="0.3">
      <c r="A45" s="18" t="s">
        <v>330</v>
      </c>
      <c r="B45" s="19">
        <v>44678</v>
      </c>
      <c r="C45" s="17">
        <v>1416</v>
      </c>
      <c r="D45" s="18" t="s">
        <v>331</v>
      </c>
      <c r="E45" s="23" t="s">
        <v>332</v>
      </c>
      <c r="F45" s="19">
        <v>44711</v>
      </c>
      <c r="G45" s="18" t="s">
        <v>333</v>
      </c>
      <c r="H45" s="4" t="s">
        <v>48</v>
      </c>
      <c r="I45" s="4" t="s">
        <v>334</v>
      </c>
      <c r="J45" s="32">
        <v>5804396.2800000003</v>
      </c>
      <c r="K45" s="33">
        <f t="shared" si="4"/>
        <v>5804396.2800000003</v>
      </c>
      <c r="L45" s="33">
        <v>11608792.560000001</v>
      </c>
      <c r="M45" s="4" t="s">
        <v>335</v>
      </c>
      <c r="N45" s="4" t="s">
        <v>336</v>
      </c>
      <c r="O45" s="4" t="s">
        <v>84</v>
      </c>
      <c r="P45" s="17">
        <v>0</v>
      </c>
      <c r="Q45" s="17">
        <v>100</v>
      </c>
      <c r="R45" s="17" t="s">
        <v>69</v>
      </c>
      <c r="S45" s="42">
        <v>2</v>
      </c>
      <c r="T45" s="33">
        <f>L45/V45</f>
        <v>22497.66</v>
      </c>
      <c r="U45" s="32">
        <f>T45*S45</f>
        <v>44995.32</v>
      </c>
      <c r="V45" s="32">
        <f>W45+X45+Y45</f>
        <v>516</v>
      </c>
      <c r="W45" s="32">
        <v>258</v>
      </c>
      <c r="X45" s="32">
        <v>258</v>
      </c>
      <c r="Y45" s="32"/>
      <c r="Z45" s="32">
        <f>V45/S45</f>
        <v>258</v>
      </c>
      <c r="AA45" s="32">
        <f>_xlfn.CEILING.MATH(Z45)</f>
        <v>258</v>
      </c>
      <c r="AB45" s="4"/>
      <c r="AC45" s="19">
        <v>44958</v>
      </c>
      <c r="AD45" s="19">
        <v>45352</v>
      </c>
      <c r="AE45" s="19"/>
      <c r="AF45" s="4" t="s">
        <v>43</v>
      </c>
    </row>
    <row r="46" spans="1:32" ht="63.75" customHeight="1" x14ac:dyDescent="0.3">
      <c r="A46" s="18" t="s">
        <v>337</v>
      </c>
      <c r="B46" s="19">
        <v>44678</v>
      </c>
      <c r="C46" s="17">
        <v>1416</v>
      </c>
      <c r="D46" s="18" t="s">
        <v>338</v>
      </c>
      <c r="E46" s="23" t="s">
        <v>339</v>
      </c>
      <c r="F46" s="19">
        <v>44711</v>
      </c>
      <c r="G46" s="18" t="s">
        <v>340</v>
      </c>
      <c r="H46" s="4" t="s">
        <v>90</v>
      </c>
      <c r="I46" s="4" t="s">
        <v>341</v>
      </c>
      <c r="J46" s="32">
        <v>133077600</v>
      </c>
      <c r="K46" s="33">
        <f t="shared" si="4"/>
        <v>133077600</v>
      </c>
      <c r="L46" s="33">
        <v>200319360</v>
      </c>
      <c r="M46" s="4" t="s">
        <v>191</v>
      </c>
      <c r="N46" s="4" t="s">
        <v>342</v>
      </c>
      <c r="O46" s="4" t="s">
        <v>84</v>
      </c>
      <c r="P46" s="17">
        <v>0</v>
      </c>
      <c r="Q46" s="17">
        <v>100</v>
      </c>
      <c r="R46" s="17" t="s">
        <v>95</v>
      </c>
      <c r="S46" s="42">
        <v>2000</v>
      </c>
      <c r="T46" s="33">
        <f>L46/V46</f>
        <v>12.12</v>
      </c>
      <c r="U46" s="32">
        <f>T46*S46</f>
        <v>24240</v>
      </c>
      <c r="V46" s="32">
        <f>W46+X46+Y46</f>
        <v>16528000</v>
      </c>
      <c r="W46" s="32">
        <v>5432000</v>
      </c>
      <c r="X46" s="32">
        <v>5548000</v>
      </c>
      <c r="Y46" s="32">
        <v>5548000</v>
      </c>
      <c r="Z46" s="32">
        <f>V46/S46</f>
        <v>8264</v>
      </c>
      <c r="AA46" s="32">
        <f>_xlfn.CEILING.MATH(Z46)</f>
        <v>8264</v>
      </c>
      <c r="AB46" s="4"/>
      <c r="AC46" s="19">
        <v>44967</v>
      </c>
      <c r="AD46" s="19">
        <v>44986</v>
      </c>
      <c r="AE46" s="19">
        <v>45352</v>
      </c>
      <c r="AF46" s="4" t="s">
        <v>43</v>
      </c>
    </row>
    <row r="47" spans="1:32" ht="63.75" customHeight="1" x14ac:dyDescent="0.3">
      <c r="A47" s="18" t="s">
        <v>343</v>
      </c>
      <c r="B47" s="19">
        <v>44678</v>
      </c>
      <c r="C47" s="17">
        <v>1416</v>
      </c>
      <c r="D47" s="18" t="s">
        <v>282</v>
      </c>
      <c r="E47" s="18" t="s">
        <v>282</v>
      </c>
      <c r="F47" s="18" t="s">
        <v>282</v>
      </c>
      <c r="G47" s="18" t="s">
        <v>282</v>
      </c>
      <c r="H47" s="18" t="s">
        <v>282</v>
      </c>
      <c r="I47" s="4" t="s">
        <v>344</v>
      </c>
      <c r="J47" s="34" t="s">
        <v>282</v>
      </c>
      <c r="K47" s="33" t="str">
        <f t="shared" si="4"/>
        <v>нет заявок</v>
      </c>
      <c r="L47" s="33" t="str">
        <f>K47</f>
        <v>нет заявок</v>
      </c>
      <c r="M47" s="34" t="s">
        <v>282</v>
      </c>
      <c r="N47" s="37" t="s">
        <v>282</v>
      </c>
      <c r="O47" s="34" t="s">
        <v>282</v>
      </c>
      <c r="P47" s="34" t="s">
        <v>282</v>
      </c>
      <c r="Q47" s="34" t="s">
        <v>282</v>
      </c>
      <c r="R47" s="34" t="s">
        <v>282</v>
      </c>
      <c r="S47" s="34" t="s">
        <v>282</v>
      </c>
      <c r="T47" s="34" t="s">
        <v>282</v>
      </c>
      <c r="U47" s="34" t="s">
        <v>282</v>
      </c>
      <c r="V47" s="34" t="s">
        <v>282</v>
      </c>
      <c r="W47" s="34" t="s">
        <v>282</v>
      </c>
      <c r="X47" s="34" t="s">
        <v>282</v>
      </c>
      <c r="Y47" s="34" t="s">
        <v>282</v>
      </c>
      <c r="Z47" s="34" t="s">
        <v>282</v>
      </c>
      <c r="AA47" s="34" t="s">
        <v>282</v>
      </c>
      <c r="AB47" s="34" t="s">
        <v>282</v>
      </c>
      <c r="AC47" s="34" t="s">
        <v>282</v>
      </c>
      <c r="AD47" s="34" t="s">
        <v>282</v>
      </c>
      <c r="AE47" s="34" t="s">
        <v>282</v>
      </c>
      <c r="AF47" s="34" t="s">
        <v>282</v>
      </c>
    </row>
    <row r="48" spans="1:32" ht="63.75" customHeight="1" x14ac:dyDescent="0.3">
      <c r="A48" s="18" t="s">
        <v>345</v>
      </c>
      <c r="B48" s="19">
        <v>44678</v>
      </c>
      <c r="C48" s="17">
        <v>1416</v>
      </c>
      <c r="D48" s="18" t="s">
        <v>346</v>
      </c>
      <c r="E48" s="23" t="s">
        <v>347</v>
      </c>
      <c r="F48" s="19">
        <v>44711</v>
      </c>
      <c r="G48" s="18" t="s">
        <v>348</v>
      </c>
      <c r="H48" s="4" t="s">
        <v>48</v>
      </c>
      <c r="I48" s="4" t="s">
        <v>349</v>
      </c>
      <c r="J48" s="32">
        <v>4812012.8</v>
      </c>
      <c r="K48" s="33">
        <f t="shared" si="4"/>
        <v>4812012.8</v>
      </c>
      <c r="L48" s="33">
        <v>9624025.5999999996</v>
      </c>
      <c r="M48" s="4" t="s">
        <v>350</v>
      </c>
      <c r="N48" s="4" t="s">
        <v>351</v>
      </c>
      <c r="O48" s="4" t="s">
        <v>68</v>
      </c>
      <c r="P48" s="41">
        <v>0</v>
      </c>
      <c r="Q48" s="17">
        <v>100</v>
      </c>
      <c r="R48" s="17" t="s">
        <v>85</v>
      </c>
      <c r="S48" s="42">
        <v>4</v>
      </c>
      <c r="T48" s="33">
        <f t="shared" ref="T48:T60" si="8">L48/V48</f>
        <v>8592.8799999999992</v>
      </c>
      <c r="U48" s="32">
        <f t="shared" ref="U48:U60" si="9">T48*S48</f>
        <v>34371.519999999997</v>
      </c>
      <c r="V48" s="32">
        <f t="shared" ref="V48:V72" si="10">W48+X48+Y48</f>
        <v>1120</v>
      </c>
      <c r="W48" s="32">
        <v>560</v>
      </c>
      <c r="X48" s="32">
        <v>560</v>
      </c>
      <c r="Y48" s="32"/>
      <c r="Z48" s="32">
        <f t="shared" ref="Z48:Z72" si="11">V48/S48</f>
        <v>280</v>
      </c>
      <c r="AA48" s="32">
        <f t="shared" ref="AA48:AA72" si="12">_xlfn.CEILING.MATH(Z48)</f>
        <v>280</v>
      </c>
      <c r="AB48" s="4"/>
      <c r="AC48" s="19">
        <v>44986</v>
      </c>
      <c r="AD48" s="19">
        <v>45352</v>
      </c>
      <c r="AE48" s="19"/>
      <c r="AF48" s="4" t="s">
        <v>43</v>
      </c>
    </row>
    <row r="49" spans="1:32" ht="47.25" customHeight="1" x14ac:dyDescent="0.3">
      <c r="A49" s="18" t="s">
        <v>352</v>
      </c>
      <c r="B49" s="19">
        <v>44679</v>
      </c>
      <c r="C49" s="17">
        <v>1416</v>
      </c>
      <c r="D49" s="18" t="s">
        <v>353</v>
      </c>
      <c r="E49" s="23" t="s">
        <v>354</v>
      </c>
      <c r="F49" s="19">
        <v>44711</v>
      </c>
      <c r="G49" s="18" t="s">
        <v>355</v>
      </c>
      <c r="H49" s="4" t="s">
        <v>48</v>
      </c>
      <c r="I49" s="4" t="s">
        <v>356</v>
      </c>
      <c r="J49" s="32">
        <v>22423472.82</v>
      </c>
      <c r="K49" s="33">
        <f t="shared" si="4"/>
        <v>22423472.82</v>
      </c>
      <c r="L49" s="33">
        <v>44846945.640000001</v>
      </c>
      <c r="M49" s="4" t="s">
        <v>357</v>
      </c>
      <c r="N49" s="4" t="s">
        <v>358</v>
      </c>
      <c r="O49" s="4" t="s">
        <v>40</v>
      </c>
      <c r="P49" s="41">
        <v>100</v>
      </c>
      <c r="Q49" s="17">
        <v>0</v>
      </c>
      <c r="R49" s="17" t="s">
        <v>69</v>
      </c>
      <c r="S49" s="42">
        <v>21</v>
      </c>
      <c r="T49" s="33">
        <f t="shared" si="8"/>
        <v>7071.42</v>
      </c>
      <c r="U49" s="32">
        <f t="shared" si="9"/>
        <v>148499.82</v>
      </c>
      <c r="V49" s="32">
        <f t="shared" si="10"/>
        <v>6342</v>
      </c>
      <c r="W49" s="32">
        <v>3171</v>
      </c>
      <c r="X49" s="32">
        <v>3171</v>
      </c>
      <c r="Y49" s="32"/>
      <c r="Z49" s="32">
        <f t="shared" si="11"/>
        <v>302</v>
      </c>
      <c r="AA49" s="32">
        <f t="shared" si="12"/>
        <v>302</v>
      </c>
      <c r="AB49" s="4"/>
      <c r="AC49" s="19">
        <v>44986</v>
      </c>
      <c r="AD49" s="19">
        <v>45352</v>
      </c>
      <c r="AE49" s="19"/>
      <c r="AF49" s="4" t="s">
        <v>43</v>
      </c>
    </row>
    <row r="50" spans="1:32" ht="107.25" customHeight="1" x14ac:dyDescent="0.3">
      <c r="A50" s="18" t="s">
        <v>359</v>
      </c>
      <c r="B50" s="19">
        <v>44679</v>
      </c>
      <c r="C50" s="17">
        <v>1416</v>
      </c>
      <c r="D50" s="18" t="s">
        <v>360</v>
      </c>
      <c r="E50" s="23" t="s">
        <v>361</v>
      </c>
      <c r="F50" s="19">
        <v>44711</v>
      </c>
      <c r="G50" s="18" t="s">
        <v>362</v>
      </c>
      <c r="H50" s="4" t="s">
        <v>56</v>
      </c>
      <c r="I50" s="4" t="s">
        <v>363</v>
      </c>
      <c r="J50" s="32">
        <v>20703825</v>
      </c>
      <c r="K50" s="33">
        <f t="shared" si="4"/>
        <v>20703825</v>
      </c>
      <c r="L50" s="33">
        <f>K50</f>
        <v>20703825</v>
      </c>
      <c r="M50" s="4" t="s">
        <v>242</v>
      </c>
      <c r="N50" s="4" t="s">
        <v>364</v>
      </c>
      <c r="O50" s="4" t="s">
        <v>365</v>
      </c>
      <c r="P50" s="17">
        <v>0</v>
      </c>
      <c r="Q50" s="17">
        <v>100</v>
      </c>
      <c r="R50" s="17" t="s">
        <v>95</v>
      </c>
      <c r="S50" s="42">
        <v>250</v>
      </c>
      <c r="T50" s="33">
        <f t="shared" si="8"/>
        <v>13.05</v>
      </c>
      <c r="U50" s="32">
        <f t="shared" si="9"/>
        <v>3262.5</v>
      </c>
      <c r="V50" s="32">
        <f t="shared" si="10"/>
        <v>1586500</v>
      </c>
      <c r="W50" s="32">
        <v>1586500</v>
      </c>
      <c r="X50" s="32"/>
      <c r="Y50" s="32"/>
      <c r="Z50" s="32">
        <f t="shared" si="11"/>
        <v>6346</v>
      </c>
      <c r="AA50" s="32">
        <f t="shared" si="12"/>
        <v>6346</v>
      </c>
      <c r="AB50" s="4"/>
      <c r="AC50" s="19">
        <v>44958</v>
      </c>
      <c r="AD50" s="19"/>
      <c r="AE50" s="19"/>
      <c r="AF50" s="4" t="s">
        <v>43</v>
      </c>
    </row>
    <row r="51" spans="1:32" ht="31.5" customHeight="1" x14ac:dyDescent="0.3">
      <c r="A51" s="18" t="s">
        <v>366</v>
      </c>
      <c r="B51" s="19">
        <v>44679</v>
      </c>
      <c r="C51" s="17">
        <v>1416</v>
      </c>
      <c r="D51" s="18" t="s">
        <v>367</v>
      </c>
      <c r="E51" s="23" t="s">
        <v>368</v>
      </c>
      <c r="F51" s="19">
        <v>44711</v>
      </c>
      <c r="G51" s="18" t="s">
        <v>369</v>
      </c>
      <c r="H51" s="4" t="s">
        <v>90</v>
      </c>
      <c r="I51" s="4" t="s">
        <v>370</v>
      </c>
      <c r="J51" s="32">
        <v>16510998.42</v>
      </c>
      <c r="K51" s="33">
        <f t="shared" si="4"/>
        <v>16510998.42</v>
      </c>
      <c r="L51" s="33">
        <f>K51</f>
        <v>16510998.42</v>
      </c>
      <c r="M51" s="4" t="s">
        <v>371</v>
      </c>
      <c r="N51" s="4" t="s">
        <v>372</v>
      </c>
      <c r="O51" s="4" t="s">
        <v>84</v>
      </c>
      <c r="P51" s="17">
        <v>0</v>
      </c>
      <c r="Q51" s="17">
        <v>100</v>
      </c>
      <c r="R51" s="17" t="s">
        <v>69</v>
      </c>
      <c r="S51" s="43">
        <v>3</v>
      </c>
      <c r="T51" s="33">
        <f t="shared" si="8"/>
        <v>69666.66</v>
      </c>
      <c r="U51" s="32">
        <f t="shared" si="9"/>
        <v>208999.98</v>
      </c>
      <c r="V51" s="32">
        <f t="shared" si="10"/>
        <v>237</v>
      </c>
      <c r="W51" s="32">
        <v>237</v>
      </c>
      <c r="X51" s="32"/>
      <c r="Y51" s="32"/>
      <c r="Z51" s="32">
        <f t="shared" si="11"/>
        <v>79</v>
      </c>
      <c r="AA51" s="32">
        <f t="shared" si="12"/>
        <v>79</v>
      </c>
      <c r="AB51" s="4"/>
      <c r="AC51" s="19">
        <v>44958</v>
      </c>
      <c r="AD51" s="19"/>
      <c r="AE51" s="19"/>
      <c r="AF51" s="4" t="s">
        <v>43</v>
      </c>
    </row>
    <row r="52" spans="1:32" ht="78" x14ac:dyDescent="0.3">
      <c r="A52" s="18" t="s">
        <v>373</v>
      </c>
      <c r="B52" s="19">
        <v>44680</v>
      </c>
      <c r="C52" s="17">
        <v>1416</v>
      </c>
      <c r="D52" s="18" t="s">
        <v>374</v>
      </c>
      <c r="E52" s="23" t="s">
        <v>375</v>
      </c>
      <c r="F52" s="19">
        <v>44713</v>
      </c>
      <c r="G52" s="18" t="s">
        <v>376</v>
      </c>
      <c r="H52" s="4" t="s">
        <v>377</v>
      </c>
      <c r="I52" s="4" t="s">
        <v>378</v>
      </c>
      <c r="J52" s="32">
        <v>377028331.68000001</v>
      </c>
      <c r="K52" s="33">
        <f t="shared" si="4"/>
        <v>377028331.68000001</v>
      </c>
      <c r="L52" s="33">
        <v>754056663.36000001</v>
      </c>
      <c r="M52" s="4" t="s">
        <v>379</v>
      </c>
      <c r="N52" s="4" t="s">
        <v>380</v>
      </c>
      <c r="O52" s="4" t="s">
        <v>40</v>
      </c>
      <c r="P52" s="17">
        <v>100</v>
      </c>
      <c r="Q52" s="17">
        <v>0</v>
      </c>
      <c r="R52" s="17" t="s">
        <v>69</v>
      </c>
      <c r="S52" s="43">
        <v>21</v>
      </c>
      <c r="T52" s="33">
        <f t="shared" si="8"/>
        <v>4412.32</v>
      </c>
      <c r="U52" s="32">
        <f t="shared" si="9"/>
        <v>92658.72</v>
      </c>
      <c r="V52" s="32">
        <f t="shared" si="10"/>
        <v>170898</v>
      </c>
      <c r="W52" s="32">
        <v>85449</v>
      </c>
      <c r="X52" s="32">
        <v>85449</v>
      </c>
      <c r="Y52" s="32"/>
      <c r="Z52" s="32">
        <f t="shared" si="11"/>
        <v>8138</v>
      </c>
      <c r="AA52" s="32">
        <f t="shared" si="12"/>
        <v>8138</v>
      </c>
      <c r="AB52" s="4"/>
      <c r="AC52" s="19">
        <v>44958</v>
      </c>
      <c r="AD52" s="19">
        <v>45352</v>
      </c>
      <c r="AE52" s="19"/>
      <c r="AF52" s="4" t="s">
        <v>43</v>
      </c>
    </row>
    <row r="53" spans="1:32" ht="31.5" customHeight="1" x14ac:dyDescent="0.3">
      <c r="A53" s="18" t="s">
        <v>381</v>
      </c>
      <c r="B53" s="19">
        <v>44680</v>
      </c>
      <c r="C53" s="17">
        <v>1416</v>
      </c>
      <c r="D53" s="18" t="s">
        <v>382</v>
      </c>
      <c r="E53" s="23" t="s">
        <v>383</v>
      </c>
      <c r="F53" s="19">
        <v>44712</v>
      </c>
      <c r="G53" s="18" t="s">
        <v>384</v>
      </c>
      <c r="H53" s="4" t="s">
        <v>385</v>
      </c>
      <c r="I53" s="4" t="s">
        <v>386</v>
      </c>
      <c r="J53" s="32">
        <v>29974785.120000001</v>
      </c>
      <c r="K53" s="33">
        <f t="shared" si="4"/>
        <v>29974785.120000001</v>
      </c>
      <c r="L53" s="33">
        <v>59949570.240000002</v>
      </c>
      <c r="M53" s="4" t="s">
        <v>387</v>
      </c>
      <c r="N53" s="4" t="s">
        <v>388</v>
      </c>
      <c r="O53" s="4" t="s">
        <v>40</v>
      </c>
      <c r="P53" s="17">
        <v>100</v>
      </c>
      <c r="Q53" s="17">
        <v>0</v>
      </c>
      <c r="R53" s="17" t="s">
        <v>69</v>
      </c>
      <c r="S53" s="43">
        <v>21</v>
      </c>
      <c r="T53" s="33">
        <f t="shared" si="8"/>
        <v>3076.23</v>
      </c>
      <c r="U53" s="32">
        <f t="shared" si="9"/>
        <v>64600.83</v>
      </c>
      <c r="V53" s="32">
        <f t="shared" si="10"/>
        <v>19488</v>
      </c>
      <c r="W53" s="32">
        <v>9744</v>
      </c>
      <c r="X53" s="32">
        <v>9744</v>
      </c>
      <c r="Y53" s="32"/>
      <c r="Z53" s="32">
        <f t="shared" si="11"/>
        <v>928</v>
      </c>
      <c r="AA53" s="32">
        <f t="shared" si="12"/>
        <v>928</v>
      </c>
      <c r="AB53" s="4"/>
      <c r="AC53" s="19">
        <v>44958</v>
      </c>
      <c r="AD53" s="19">
        <v>45292</v>
      </c>
      <c r="AE53" s="19"/>
      <c r="AF53" s="4" t="s">
        <v>43</v>
      </c>
    </row>
    <row r="54" spans="1:32" ht="51.75" customHeight="1" x14ac:dyDescent="0.3">
      <c r="A54" s="18" t="s">
        <v>389</v>
      </c>
      <c r="B54" s="19">
        <v>44680</v>
      </c>
      <c r="C54" s="17">
        <v>1416</v>
      </c>
      <c r="D54" s="18" t="s">
        <v>390</v>
      </c>
      <c r="E54" s="23" t="s">
        <v>391</v>
      </c>
      <c r="F54" s="19">
        <v>44714</v>
      </c>
      <c r="G54" s="18" t="s">
        <v>392</v>
      </c>
      <c r="H54" s="4" t="s">
        <v>393</v>
      </c>
      <c r="I54" s="4" t="s">
        <v>394</v>
      </c>
      <c r="J54" s="32">
        <v>1637382418.5599999</v>
      </c>
      <c r="K54" s="33">
        <f t="shared" si="4"/>
        <v>1637382418.5599999</v>
      </c>
      <c r="L54" s="32">
        <v>3274764837.1199999</v>
      </c>
      <c r="M54" s="4" t="s">
        <v>395</v>
      </c>
      <c r="N54" s="4" t="s">
        <v>396</v>
      </c>
      <c r="O54" s="4" t="s">
        <v>40</v>
      </c>
      <c r="P54" s="17">
        <v>100</v>
      </c>
      <c r="Q54" s="17">
        <v>0</v>
      </c>
      <c r="R54" s="17" t="s">
        <v>69</v>
      </c>
      <c r="S54" s="43">
        <v>21</v>
      </c>
      <c r="T54" s="33">
        <f t="shared" si="8"/>
        <v>4878.04</v>
      </c>
      <c r="U54" s="32">
        <f t="shared" si="9"/>
        <v>102438.84</v>
      </c>
      <c r="V54" s="32">
        <f t="shared" si="10"/>
        <v>671328</v>
      </c>
      <c r="W54" s="32">
        <v>335664</v>
      </c>
      <c r="X54" s="32">
        <v>335664</v>
      </c>
      <c r="Y54" s="32"/>
      <c r="Z54" s="32">
        <f t="shared" si="11"/>
        <v>31968</v>
      </c>
      <c r="AA54" s="32">
        <f t="shared" si="12"/>
        <v>31968</v>
      </c>
      <c r="AB54" s="4"/>
      <c r="AC54" s="19">
        <v>44958</v>
      </c>
      <c r="AD54" s="19">
        <v>45352</v>
      </c>
      <c r="AE54" s="19"/>
      <c r="AF54" s="4" t="s">
        <v>43</v>
      </c>
    </row>
    <row r="55" spans="1:32" ht="109.2" x14ac:dyDescent="0.3">
      <c r="A55" s="18" t="s">
        <v>397</v>
      </c>
      <c r="B55" s="19">
        <v>44680</v>
      </c>
      <c r="C55" s="17">
        <v>1416</v>
      </c>
      <c r="D55" s="18" t="s">
        <v>398</v>
      </c>
      <c r="E55" s="23" t="s">
        <v>399</v>
      </c>
      <c r="F55" s="19">
        <v>44712</v>
      </c>
      <c r="G55" s="18" t="s">
        <v>400</v>
      </c>
      <c r="H55" s="4" t="s">
        <v>401</v>
      </c>
      <c r="I55" s="4" t="s">
        <v>402</v>
      </c>
      <c r="J55" s="32">
        <v>26326573.98</v>
      </c>
      <c r="K55" s="33">
        <f t="shared" si="4"/>
        <v>26326573.98</v>
      </c>
      <c r="L55" s="33">
        <f>K55</f>
        <v>26326573.98</v>
      </c>
      <c r="M55" s="4" t="s">
        <v>403</v>
      </c>
      <c r="N55" s="4" t="s">
        <v>404</v>
      </c>
      <c r="O55" s="4" t="s">
        <v>405</v>
      </c>
      <c r="P55" s="41">
        <v>0</v>
      </c>
      <c r="Q55" s="17">
        <v>100</v>
      </c>
      <c r="R55" s="17" t="s">
        <v>406</v>
      </c>
      <c r="S55" s="42">
        <v>1.2</v>
      </c>
      <c r="T55" s="33">
        <f t="shared" si="8"/>
        <v>12792.31</v>
      </c>
      <c r="U55" s="32">
        <f t="shared" si="9"/>
        <v>15350.771999999999</v>
      </c>
      <c r="V55" s="32">
        <f t="shared" si="10"/>
        <v>2058</v>
      </c>
      <c r="W55" s="32">
        <v>2058</v>
      </c>
      <c r="X55" s="32"/>
      <c r="Y55" s="32"/>
      <c r="Z55" s="32">
        <f t="shared" si="11"/>
        <v>1715</v>
      </c>
      <c r="AA55" s="32">
        <f t="shared" si="12"/>
        <v>1715</v>
      </c>
      <c r="AB55" s="4"/>
      <c r="AC55" s="19">
        <v>44986</v>
      </c>
      <c r="AD55" s="19"/>
      <c r="AE55" s="19"/>
      <c r="AF55" s="4" t="s">
        <v>43</v>
      </c>
    </row>
    <row r="56" spans="1:32" ht="66" customHeight="1" x14ac:dyDescent="0.3">
      <c r="A56" s="18" t="s">
        <v>407</v>
      </c>
      <c r="B56" s="19">
        <v>44680</v>
      </c>
      <c r="C56" s="17">
        <v>1416</v>
      </c>
      <c r="D56" s="18" t="s">
        <v>408</v>
      </c>
      <c r="E56" s="23" t="s">
        <v>409</v>
      </c>
      <c r="F56" s="19">
        <v>44713</v>
      </c>
      <c r="G56" s="18" t="s">
        <v>410</v>
      </c>
      <c r="H56" s="4" t="s">
        <v>56</v>
      </c>
      <c r="I56" s="4" t="s">
        <v>411</v>
      </c>
      <c r="J56" s="32">
        <v>462652033.68000001</v>
      </c>
      <c r="K56" s="33">
        <f t="shared" si="4"/>
        <v>462652033.68000001</v>
      </c>
      <c r="L56" s="33">
        <f>K56</f>
        <v>462652033.68000001</v>
      </c>
      <c r="M56" s="4" t="s">
        <v>412</v>
      </c>
      <c r="N56" s="4" t="s">
        <v>413</v>
      </c>
      <c r="O56" s="4" t="s">
        <v>40</v>
      </c>
      <c r="P56" s="41">
        <v>100</v>
      </c>
      <c r="Q56" s="17">
        <v>0</v>
      </c>
      <c r="R56" s="17" t="s">
        <v>406</v>
      </c>
      <c r="S56" s="48">
        <v>4.8</v>
      </c>
      <c r="T56" s="33">
        <f t="shared" si="8"/>
        <v>13399.949999999999</v>
      </c>
      <c r="U56" s="32">
        <f t="shared" si="9"/>
        <v>64319.759999999995</v>
      </c>
      <c r="V56" s="32">
        <f t="shared" si="10"/>
        <v>34526.400000000001</v>
      </c>
      <c r="W56" s="32">
        <v>34526.400000000001</v>
      </c>
      <c r="X56" s="32"/>
      <c r="Y56" s="32"/>
      <c r="Z56" s="32">
        <f t="shared" si="11"/>
        <v>7193.0000000000009</v>
      </c>
      <c r="AA56" s="32">
        <f t="shared" si="12"/>
        <v>7193</v>
      </c>
      <c r="AB56" s="4"/>
      <c r="AC56" s="19">
        <v>44986</v>
      </c>
      <c r="AD56" s="19"/>
      <c r="AE56" s="19"/>
      <c r="AF56" s="4" t="s">
        <v>43</v>
      </c>
    </row>
    <row r="57" spans="1:32" ht="31.5" customHeight="1" x14ac:dyDescent="0.3">
      <c r="A57" s="18" t="s">
        <v>414</v>
      </c>
      <c r="B57" s="19">
        <v>44680</v>
      </c>
      <c r="C57" s="17">
        <v>1416</v>
      </c>
      <c r="D57" s="18" t="s">
        <v>415</v>
      </c>
      <c r="E57" s="23" t="s">
        <v>416</v>
      </c>
      <c r="F57" s="19">
        <v>44712</v>
      </c>
      <c r="G57" s="18" t="s">
        <v>417</v>
      </c>
      <c r="H57" s="4" t="s">
        <v>385</v>
      </c>
      <c r="I57" s="4" t="s">
        <v>418</v>
      </c>
      <c r="J57" s="32">
        <v>132078112.61</v>
      </c>
      <c r="K57" s="33">
        <f t="shared" si="4"/>
        <v>132078112.61</v>
      </c>
      <c r="L57" s="33">
        <v>264859238.69999999</v>
      </c>
      <c r="M57" s="4" t="s">
        <v>387</v>
      </c>
      <c r="N57" s="4" t="s">
        <v>419</v>
      </c>
      <c r="O57" s="4" t="s">
        <v>40</v>
      </c>
      <c r="P57" s="41">
        <v>0</v>
      </c>
      <c r="Q57" s="17">
        <v>100</v>
      </c>
      <c r="R57" s="17" t="s">
        <v>69</v>
      </c>
      <c r="S57" s="42">
        <v>21</v>
      </c>
      <c r="T57" s="33">
        <f t="shared" si="8"/>
        <v>4162.49</v>
      </c>
      <c r="U57" s="32">
        <f t="shared" si="9"/>
        <v>87412.29</v>
      </c>
      <c r="V57" s="32">
        <f t="shared" si="10"/>
        <v>63630</v>
      </c>
      <c r="W57" s="32">
        <v>31815</v>
      </c>
      <c r="X57" s="32">
        <v>31815</v>
      </c>
      <c r="Y57" s="32"/>
      <c r="Z57" s="32">
        <f t="shared" si="11"/>
        <v>3030</v>
      </c>
      <c r="AA57" s="32">
        <f t="shared" si="12"/>
        <v>3030</v>
      </c>
      <c r="AB57" s="4"/>
      <c r="AC57" s="19">
        <v>44958</v>
      </c>
      <c r="AD57" s="19">
        <v>45352</v>
      </c>
      <c r="AE57" s="19"/>
      <c r="AF57" s="4" t="s">
        <v>43</v>
      </c>
    </row>
    <row r="58" spans="1:32" ht="31.5" customHeight="1" x14ac:dyDescent="0.3">
      <c r="A58" s="18" t="s">
        <v>420</v>
      </c>
      <c r="B58" s="19">
        <v>44680</v>
      </c>
      <c r="C58" s="17">
        <v>1416</v>
      </c>
      <c r="D58" s="18" t="s">
        <v>421</v>
      </c>
      <c r="E58" s="23" t="s">
        <v>422</v>
      </c>
      <c r="F58" s="19">
        <v>44713</v>
      </c>
      <c r="G58" s="18" t="s">
        <v>423</v>
      </c>
      <c r="H58" s="4" t="s">
        <v>424</v>
      </c>
      <c r="I58" s="4" t="s">
        <v>425</v>
      </c>
      <c r="J58" s="32">
        <v>299521199.04000002</v>
      </c>
      <c r="K58" s="33">
        <f t="shared" si="4"/>
        <v>299521199.04000002</v>
      </c>
      <c r="L58" s="33">
        <f t="shared" si="4"/>
        <v>299521199.04000002</v>
      </c>
      <c r="M58" s="4" t="s">
        <v>426</v>
      </c>
      <c r="N58" s="4" t="s">
        <v>427</v>
      </c>
      <c r="O58" s="4" t="s">
        <v>405</v>
      </c>
      <c r="P58" s="41">
        <v>0</v>
      </c>
      <c r="Q58" s="17">
        <v>100</v>
      </c>
      <c r="R58" s="17" t="s">
        <v>406</v>
      </c>
      <c r="S58" s="48">
        <v>2.4</v>
      </c>
      <c r="T58" s="33">
        <f t="shared" si="8"/>
        <v>13605.2</v>
      </c>
      <c r="U58" s="32">
        <f t="shared" si="9"/>
        <v>32652.48</v>
      </c>
      <c r="V58" s="32">
        <f t="shared" si="10"/>
        <v>22015.200000000001</v>
      </c>
      <c r="W58" s="32">
        <v>22015.200000000001</v>
      </c>
      <c r="X58" s="32"/>
      <c r="Y58" s="32"/>
      <c r="Z58" s="32">
        <f t="shared" si="11"/>
        <v>9173</v>
      </c>
      <c r="AA58" s="32">
        <f t="shared" si="12"/>
        <v>9173</v>
      </c>
      <c r="AB58" s="4"/>
      <c r="AC58" s="19">
        <v>44986</v>
      </c>
      <c r="AD58" s="19"/>
      <c r="AE58" s="19"/>
      <c r="AF58" s="4" t="s">
        <v>43</v>
      </c>
    </row>
    <row r="59" spans="1:32" ht="63" customHeight="1" x14ac:dyDescent="0.3">
      <c r="A59" s="18" t="s">
        <v>428</v>
      </c>
      <c r="B59" s="19">
        <v>44685</v>
      </c>
      <c r="C59" s="17">
        <v>1416</v>
      </c>
      <c r="D59" s="18" t="s">
        <v>429</v>
      </c>
      <c r="E59" s="23" t="s">
        <v>430</v>
      </c>
      <c r="F59" s="19">
        <v>44712</v>
      </c>
      <c r="G59" s="17" t="s">
        <v>431</v>
      </c>
      <c r="H59" s="4" t="s">
        <v>166</v>
      </c>
      <c r="I59" s="4" t="s">
        <v>432</v>
      </c>
      <c r="J59" s="32">
        <v>277350527.51999998</v>
      </c>
      <c r="K59" s="33">
        <f t="shared" ref="K59:L72" si="13">J59</f>
        <v>277350527.51999998</v>
      </c>
      <c r="L59" s="33">
        <f t="shared" si="13"/>
        <v>277350527.51999998</v>
      </c>
      <c r="M59" s="4" t="s">
        <v>433</v>
      </c>
      <c r="N59" s="4" t="s">
        <v>434</v>
      </c>
      <c r="O59" s="4" t="s">
        <v>84</v>
      </c>
      <c r="P59" s="17">
        <v>0</v>
      </c>
      <c r="Q59" s="17">
        <v>100</v>
      </c>
      <c r="R59" s="17" t="s">
        <v>85</v>
      </c>
      <c r="S59" s="42">
        <v>1.2</v>
      </c>
      <c r="T59" s="33">
        <f t="shared" si="8"/>
        <v>222664.2</v>
      </c>
      <c r="U59" s="32">
        <f t="shared" si="9"/>
        <v>267197.03999999998</v>
      </c>
      <c r="V59" s="32">
        <f t="shared" si="10"/>
        <v>1245.5999999999999</v>
      </c>
      <c r="W59" s="32">
        <v>872.4</v>
      </c>
      <c r="X59" s="32">
        <v>373.2</v>
      </c>
      <c r="Y59" s="32"/>
      <c r="Z59" s="32">
        <f t="shared" si="11"/>
        <v>1038</v>
      </c>
      <c r="AA59" s="32">
        <f t="shared" si="12"/>
        <v>1038</v>
      </c>
      <c r="AB59" s="4"/>
      <c r="AC59" s="19">
        <v>44958</v>
      </c>
      <c r="AD59" s="19">
        <v>45139</v>
      </c>
      <c r="AE59" s="19"/>
      <c r="AF59" s="4" t="s">
        <v>43</v>
      </c>
    </row>
    <row r="60" spans="1:32" ht="39.75" customHeight="1" x14ac:dyDescent="0.3">
      <c r="A60" s="18" t="s">
        <v>435</v>
      </c>
      <c r="B60" s="19">
        <v>44685</v>
      </c>
      <c r="C60" s="17">
        <v>1416</v>
      </c>
      <c r="D60" s="18" t="s">
        <v>436</v>
      </c>
      <c r="E60" s="23" t="s">
        <v>437</v>
      </c>
      <c r="F60" s="19">
        <v>44708</v>
      </c>
      <c r="G60" s="17" t="s">
        <v>438</v>
      </c>
      <c r="H60" s="4" t="s">
        <v>48</v>
      </c>
      <c r="I60" s="4" t="s">
        <v>439</v>
      </c>
      <c r="J60" s="32">
        <v>2049334.1</v>
      </c>
      <c r="K60" s="33">
        <f t="shared" si="13"/>
        <v>2049334.1</v>
      </c>
      <c r="L60" s="33">
        <f t="shared" si="13"/>
        <v>2049334.1</v>
      </c>
      <c r="M60" s="4" t="s">
        <v>440</v>
      </c>
      <c r="N60" s="4" t="s">
        <v>441</v>
      </c>
      <c r="O60" s="4" t="s">
        <v>40</v>
      </c>
      <c r="P60" s="41">
        <v>100</v>
      </c>
      <c r="Q60" s="17">
        <v>0</v>
      </c>
      <c r="R60" s="42" t="s">
        <v>69</v>
      </c>
      <c r="S60" s="42">
        <v>2</v>
      </c>
      <c r="T60" s="33">
        <f t="shared" si="8"/>
        <v>18630.310000000001</v>
      </c>
      <c r="U60" s="32">
        <f t="shared" si="9"/>
        <v>37260.620000000003</v>
      </c>
      <c r="V60" s="32">
        <f t="shared" si="10"/>
        <v>110</v>
      </c>
      <c r="W60" s="32">
        <v>110</v>
      </c>
      <c r="X60" s="32"/>
      <c r="Y60" s="32"/>
      <c r="Z60" s="32">
        <f t="shared" si="11"/>
        <v>55</v>
      </c>
      <c r="AA60" s="32">
        <f t="shared" si="12"/>
        <v>55</v>
      </c>
      <c r="AB60" s="4"/>
      <c r="AC60" s="19">
        <v>44958</v>
      </c>
      <c r="AD60" s="19"/>
      <c r="AE60" s="19"/>
      <c r="AF60" s="4" t="s">
        <v>43</v>
      </c>
    </row>
    <row r="61" spans="1:32" ht="93.6" x14ac:dyDescent="0.3">
      <c r="A61" s="18" t="s">
        <v>442</v>
      </c>
      <c r="B61" s="19">
        <v>44685</v>
      </c>
      <c r="C61" s="17">
        <v>1416</v>
      </c>
      <c r="D61" s="18" t="s">
        <v>443</v>
      </c>
      <c r="E61" s="23" t="s">
        <v>444</v>
      </c>
      <c r="F61" s="19">
        <v>44705</v>
      </c>
      <c r="G61" s="18" t="s">
        <v>445</v>
      </c>
      <c r="H61" s="4" t="s">
        <v>48</v>
      </c>
      <c r="I61" s="4" t="s">
        <v>446</v>
      </c>
      <c r="J61" s="32">
        <v>6682491.9000000004</v>
      </c>
      <c r="K61" s="33">
        <f t="shared" si="13"/>
        <v>6682491.9000000004</v>
      </c>
      <c r="L61" s="33">
        <f t="shared" si="13"/>
        <v>6682491.9000000004</v>
      </c>
      <c r="M61" s="4" t="s">
        <v>447</v>
      </c>
      <c r="N61" s="4" t="s">
        <v>448</v>
      </c>
      <c r="O61" s="4" t="s">
        <v>40</v>
      </c>
      <c r="P61" s="17">
        <v>100</v>
      </c>
      <c r="Q61" s="17">
        <v>0</v>
      </c>
      <c r="R61" s="17" t="s">
        <v>449</v>
      </c>
      <c r="S61" s="42">
        <v>21</v>
      </c>
      <c r="T61" s="33" t="s">
        <v>450</v>
      </c>
      <c r="U61" s="47" t="s">
        <v>451</v>
      </c>
      <c r="V61" s="32">
        <f t="shared" si="10"/>
        <v>630</v>
      </c>
      <c r="W61" s="32">
        <v>630</v>
      </c>
      <c r="X61" s="32"/>
      <c r="Y61" s="32"/>
      <c r="Z61" s="32">
        <f t="shared" si="11"/>
        <v>30</v>
      </c>
      <c r="AA61" s="32">
        <f t="shared" si="12"/>
        <v>30</v>
      </c>
      <c r="AB61" s="4"/>
      <c r="AC61" s="19">
        <v>44986</v>
      </c>
      <c r="AD61" s="19"/>
      <c r="AE61" s="19"/>
      <c r="AF61" s="4" t="s">
        <v>43</v>
      </c>
    </row>
    <row r="62" spans="1:32" ht="140.4" x14ac:dyDescent="0.3">
      <c r="A62" s="18" t="s">
        <v>452</v>
      </c>
      <c r="B62" s="19">
        <v>44685</v>
      </c>
      <c r="C62" s="17">
        <v>1416</v>
      </c>
      <c r="D62" s="18" t="s">
        <v>453</v>
      </c>
      <c r="E62" s="23" t="s">
        <v>454</v>
      </c>
      <c r="F62" s="19">
        <v>44708</v>
      </c>
      <c r="G62" s="18" t="s">
        <v>455</v>
      </c>
      <c r="H62" s="4" t="s">
        <v>48</v>
      </c>
      <c r="I62" s="4" t="s">
        <v>456</v>
      </c>
      <c r="J62" s="32">
        <v>3830058</v>
      </c>
      <c r="K62" s="33">
        <f t="shared" si="13"/>
        <v>3830058</v>
      </c>
      <c r="L62" s="33">
        <f t="shared" si="13"/>
        <v>3830058</v>
      </c>
      <c r="M62" s="4" t="s">
        <v>350</v>
      </c>
      <c r="N62" s="4" t="s">
        <v>457</v>
      </c>
      <c r="O62" s="4" t="s">
        <v>458</v>
      </c>
      <c r="P62" s="17">
        <v>0</v>
      </c>
      <c r="Q62" s="17">
        <v>100</v>
      </c>
      <c r="R62" s="17" t="s">
        <v>406</v>
      </c>
      <c r="S62" s="42">
        <v>100</v>
      </c>
      <c r="T62" s="33">
        <f t="shared" ref="T62:T72" si="14">L62/V62</f>
        <v>223.98</v>
      </c>
      <c r="U62" s="32">
        <f t="shared" ref="U62:U72" si="15">T62*S62</f>
        <v>22398</v>
      </c>
      <c r="V62" s="32">
        <f t="shared" si="10"/>
        <v>17100</v>
      </c>
      <c r="W62" s="32">
        <v>17100</v>
      </c>
      <c r="X62" s="32"/>
      <c r="Y62" s="32"/>
      <c r="Z62" s="32">
        <f t="shared" si="11"/>
        <v>171</v>
      </c>
      <c r="AA62" s="32">
        <f t="shared" si="12"/>
        <v>171</v>
      </c>
      <c r="AB62" s="4"/>
      <c r="AC62" s="19">
        <v>44958</v>
      </c>
      <c r="AD62" s="19"/>
      <c r="AE62" s="19"/>
      <c r="AF62" s="4" t="s">
        <v>43</v>
      </c>
    </row>
    <row r="63" spans="1:32" ht="63" customHeight="1" x14ac:dyDescent="0.3">
      <c r="A63" s="18" t="s">
        <v>459</v>
      </c>
      <c r="B63" s="19">
        <v>44685</v>
      </c>
      <c r="C63" s="17">
        <v>1416</v>
      </c>
      <c r="D63" s="18" t="s">
        <v>460</v>
      </c>
      <c r="E63" s="23" t="s">
        <v>461</v>
      </c>
      <c r="F63" s="19">
        <v>44708</v>
      </c>
      <c r="G63" s="18" t="s">
        <v>462</v>
      </c>
      <c r="H63" s="4" t="s">
        <v>90</v>
      </c>
      <c r="I63" s="4" t="s">
        <v>463</v>
      </c>
      <c r="J63" s="32">
        <v>290508444</v>
      </c>
      <c r="K63" s="33">
        <f t="shared" si="13"/>
        <v>290508444</v>
      </c>
      <c r="L63" s="33">
        <f t="shared" si="13"/>
        <v>290508444</v>
      </c>
      <c r="M63" s="4" t="s">
        <v>464</v>
      </c>
      <c r="N63" s="4" t="s">
        <v>465</v>
      </c>
      <c r="O63" s="4" t="s">
        <v>466</v>
      </c>
      <c r="P63" s="41">
        <v>0</v>
      </c>
      <c r="Q63" s="17">
        <v>100</v>
      </c>
      <c r="R63" s="17" t="s">
        <v>280</v>
      </c>
      <c r="S63" s="42">
        <v>400</v>
      </c>
      <c r="T63" s="33">
        <f t="shared" si="14"/>
        <v>175.81</v>
      </c>
      <c r="U63" s="32">
        <f t="shared" si="15"/>
        <v>70324</v>
      </c>
      <c r="V63" s="32">
        <f t="shared" si="10"/>
        <v>1652400</v>
      </c>
      <c r="W63" s="32">
        <v>1652400</v>
      </c>
      <c r="X63" s="32"/>
      <c r="Y63" s="32"/>
      <c r="Z63" s="32">
        <f t="shared" si="11"/>
        <v>4131</v>
      </c>
      <c r="AA63" s="32">
        <f t="shared" si="12"/>
        <v>4131</v>
      </c>
      <c r="AB63" s="4"/>
      <c r="AC63" s="19">
        <v>44986</v>
      </c>
      <c r="AD63" s="19"/>
      <c r="AE63" s="19"/>
      <c r="AF63" s="4" t="s">
        <v>43</v>
      </c>
    </row>
    <row r="64" spans="1:32" ht="63" customHeight="1" x14ac:dyDescent="0.3">
      <c r="A64" s="18" t="s">
        <v>467</v>
      </c>
      <c r="B64" s="19">
        <v>44685</v>
      </c>
      <c r="C64" s="17">
        <v>1416</v>
      </c>
      <c r="D64" s="18" t="s">
        <v>468</v>
      </c>
      <c r="E64" s="23" t="s">
        <v>469</v>
      </c>
      <c r="F64" s="19">
        <v>44713</v>
      </c>
      <c r="G64" s="18" t="s">
        <v>470</v>
      </c>
      <c r="H64" s="4" t="s">
        <v>90</v>
      </c>
      <c r="I64" s="4" t="s">
        <v>471</v>
      </c>
      <c r="J64" s="32">
        <v>759168864</v>
      </c>
      <c r="K64" s="33">
        <f t="shared" si="13"/>
        <v>759168864</v>
      </c>
      <c r="L64" s="33">
        <f t="shared" si="13"/>
        <v>759168864</v>
      </c>
      <c r="M64" s="4" t="s">
        <v>472</v>
      </c>
      <c r="N64" s="4" t="s">
        <v>473</v>
      </c>
      <c r="O64" s="4" t="s">
        <v>84</v>
      </c>
      <c r="P64" s="41">
        <v>0</v>
      </c>
      <c r="Q64" s="17">
        <v>100</v>
      </c>
      <c r="R64" s="17" t="s">
        <v>85</v>
      </c>
      <c r="S64" s="42">
        <v>5</v>
      </c>
      <c r="T64" s="33">
        <f t="shared" si="14"/>
        <v>18607.080000000002</v>
      </c>
      <c r="U64" s="32">
        <f t="shared" si="15"/>
        <v>93035.400000000009</v>
      </c>
      <c r="V64" s="32">
        <f t="shared" si="10"/>
        <v>40800</v>
      </c>
      <c r="W64" s="32">
        <v>40800</v>
      </c>
      <c r="X64" s="32"/>
      <c r="Y64" s="32"/>
      <c r="Z64" s="32">
        <f t="shared" si="11"/>
        <v>8160</v>
      </c>
      <c r="AA64" s="32">
        <f t="shared" si="12"/>
        <v>8160</v>
      </c>
      <c r="AB64" s="4"/>
      <c r="AC64" s="19">
        <v>44986</v>
      </c>
      <c r="AD64" s="19"/>
      <c r="AE64" s="19"/>
      <c r="AF64" s="4" t="s">
        <v>43</v>
      </c>
    </row>
    <row r="65" spans="1:32" ht="47.25" customHeight="1" x14ac:dyDescent="0.3">
      <c r="A65" s="18" t="s">
        <v>474</v>
      </c>
      <c r="B65" s="19">
        <v>44685</v>
      </c>
      <c r="C65" s="17">
        <v>1416</v>
      </c>
      <c r="D65" s="18" t="s">
        <v>475</v>
      </c>
      <c r="E65" s="23" t="s">
        <v>476</v>
      </c>
      <c r="F65" s="19">
        <v>44626</v>
      </c>
      <c r="G65" s="18" t="s">
        <v>477</v>
      </c>
      <c r="H65" s="4" t="s">
        <v>209</v>
      </c>
      <c r="I65" s="4" t="s">
        <v>478</v>
      </c>
      <c r="J65" s="32">
        <v>5880660.75</v>
      </c>
      <c r="K65" s="33">
        <f t="shared" si="13"/>
        <v>5880660.75</v>
      </c>
      <c r="L65" s="32">
        <v>11761321.5</v>
      </c>
      <c r="M65" s="4" t="s">
        <v>479</v>
      </c>
      <c r="N65" s="4" t="s">
        <v>480</v>
      </c>
      <c r="O65" s="4" t="s">
        <v>40</v>
      </c>
      <c r="P65" s="41">
        <v>100</v>
      </c>
      <c r="Q65" s="17">
        <v>0</v>
      </c>
      <c r="R65" s="17" t="s">
        <v>69</v>
      </c>
      <c r="S65" s="42">
        <v>28</v>
      </c>
      <c r="T65" s="33">
        <f t="shared" si="14"/>
        <v>7.87</v>
      </c>
      <c r="U65" s="32">
        <f t="shared" si="15"/>
        <v>220.36</v>
      </c>
      <c r="V65" s="32">
        <f t="shared" si="10"/>
        <v>1494450</v>
      </c>
      <c r="W65" s="32">
        <v>747225</v>
      </c>
      <c r="X65" s="32">
        <v>747225</v>
      </c>
      <c r="Y65" s="32"/>
      <c r="Z65" s="32">
        <f t="shared" si="11"/>
        <v>53373.214285714283</v>
      </c>
      <c r="AA65" s="32">
        <f t="shared" si="12"/>
        <v>53374</v>
      </c>
      <c r="AB65" s="4"/>
      <c r="AC65" s="19">
        <v>44986</v>
      </c>
      <c r="AD65" s="19">
        <v>45352</v>
      </c>
      <c r="AE65" s="19"/>
      <c r="AF65" s="4" t="s">
        <v>43</v>
      </c>
    </row>
    <row r="66" spans="1:32" ht="156" x14ac:dyDescent="0.3">
      <c r="A66" s="18" t="s">
        <v>481</v>
      </c>
      <c r="B66" s="19">
        <v>44687</v>
      </c>
      <c r="C66" s="17">
        <v>1416</v>
      </c>
      <c r="D66" s="18" t="s">
        <v>482</v>
      </c>
      <c r="E66" s="23" t="s">
        <v>483</v>
      </c>
      <c r="F66" s="19">
        <v>44711</v>
      </c>
      <c r="G66" s="18" t="s">
        <v>484</v>
      </c>
      <c r="H66" s="4" t="s">
        <v>393</v>
      </c>
      <c r="I66" s="4" t="s">
        <v>485</v>
      </c>
      <c r="J66" s="32">
        <v>86973354.299999997</v>
      </c>
      <c r="K66" s="33">
        <f t="shared" si="13"/>
        <v>86973354.299999997</v>
      </c>
      <c r="L66" s="33">
        <f t="shared" si="13"/>
        <v>86973354.299999997</v>
      </c>
      <c r="M66" s="4" t="s">
        <v>486</v>
      </c>
      <c r="N66" s="4" t="s">
        <v>487</v>
      </c>
      <c r="O66" s="4" t="s">
        <v>40</v>
      </c>
      <c r="P66" s="41">
        <v>100</v>
      </c>
      <c r="Q66" s="17">
        <v>0</v>
      </c>
      <c r="R66" s="17" t="s">
        <v>69</v>
      </c>
      <c r="S66" s="42">
        <v>30</v>
      </c>
      <c r="T66" s="33">
        <f t="shared" si="14"/>
        <v>125.49</v>
      </c>
      <c r="U66" s="32">
        <f t="shared" si="15"/>
        <v>3764.7</v>
      </c>
      <c r="V66" s="32">
        <f t="shared" si="10"/>
        <v>693070</v>
      </c>
      <c r="W66" s="32">
        <v>693070</v>
      </c>
      <c r="X66" s="32"/>
      <c r="Y66" s="32"/>
      <c r="Z66" s="32">
        <f t="shared" si="11"/>
        <v>23102.333333333332</v>
      </c>
      <c r="AA66" s="32">
        <f t="shared" si="12"/>
        <v>23103</v>
      </c>
      <c r="AB66" s="4"/>
      <c r="AC66" s="19">
        <v>44958</v>
      </c>
      <c r="AD66" s="19"/>
      <c r="AE66" s="19"/>
      <c r="AF66" s="39" t="s">
        <v>43</v>
      </c>
    </row>
    <row r="67" spans="1:32" ht="187.2" x14ac:dyDescent="0.3">
      <c r="A67" s="18" t="s">
        <v>488</v>
      </c>
      <c r="B67" s="19">
        <v>44687</v>
      </c>
      <c r="C67" s="17">
        <v>1416</v>
      </c>
      <c r="D67" s="18" t="s">
        <v>489</v>
      </c>
      <c r="E67" s="23" t="s">
        <v>490</v>
      </c>
      <c r="F67" s="19">
        <v>44711</v>
      </c>
      <c r="G67" s="18" t="s">
        <v>491</v>
      </c>
      <c r="H67" s="4" t="s">
        <v>56</v>
      </c>
      <c r="I67" s="4" t="s">
        <v>492</v>
      </c>
      <c r="J67" s="32">
        <v>184820400</v>
      </c>
      <c r="K67" s="33">
        <f t="shared" si="13"/>
        <v>184820400</v>
      </c>
      <c r="L67" s="33">
        <f t="shared" si="13"/>
        <v>184820400</v>
      </c>
      <c r="M67" s="4" t="s">
        <v>493</v>
      </c>
      <c r="N67" s="4" t="s">
        <v>494</v>
      </c>
      <c r="O67" s="4" t="s">
        <v>40</v>
      </c>
      <c r="P67" s="41">
        <v>100</v>
      </c>
      <c r="Q67" s="17">
        <v>0</v>
      </c>
      <c r="R67" s="17" t="s">
        <v>95</v>
      </c>
      <c r="S67" s="42">
        <v>1000</v>
      </c>
      <c r="T67" s="33">
        <f t="shared" si="14"/>
        <v>7.85</v>
      </c>
      <c r="U67" s="32">
        <f t="shared" si="15"/>
        <v>7850</v>
      </c>
      <c r="V67" s="32">
        <f t="shared" si="10"/>
        <v>23544000</v>
      </c>
      <c r="W67" s="32">
        <v>23544000</v>
      </c>
      <c r="X67" s="32"/>
      <c r="Y67" s="32"/>
      <c r="Z67" s="32">
        <f t="shared" si="11"/>
        <v>23544</v>
      </c>
      <c r="AA67" s="32">
        <f t="shared" si="12"/>
        <v>23544</v>
      </c>
      <c r="AB67" s="4"/>
      <c r="AC67" s="19">
        <v>44958</v>
      </c>
      <c r="AD67" s="19"/>
      <c r="AE67" s="19"/>
      <c r="AF67" s="4" t="s">
        <v>43</v>
      </c>
    </row>
    <row r="68" spans="1:32" ht="63" customHeight="1" x14ac:dyDescent="0.3">
      <c r="A68" s="18" t="s">
        <v>495</v>
      </c>
      <c r="B68" s="19">
        <v>44687</v>
      </c>
      <c r="C68" s="17">
        <v>1416</v>
      </c>
      <c r="D68" s="18" t="s">
        <v>496</v>
      </c>
      <c r="E68" s="23" t="s">
        <v>497</v>
      </c>
      <c r="F68" s="19">
        <v>44711</v>
      </c>
      <c r="G68" s="18" t="s">
        <v>498</v>
      </c>
      <c r="H68" s="4" t="s">
        <v>393</v>
      </c>
      <c r="I68" s="4" t="s">
        <v>499</v>
      </c>
      <c r="J68" s="32">
        <v>23112000</v>
      </c>
      <c r="K68" s="33">
        <f t="shared" si="13"/>
        <v>23112000</v>
      </c>
      <c r="L68" s="33">
        <f t="shared" si="13"/>
        <v>23112000</v>
      </c>
      <c r="M68" s="4" t="s">
        <v>500</v>
      </c>
      <c r="N68" s="4" t="s">
        <v>501</v>
      </c>
      <c r="O68" s="4" t="s">
        <v>502</v>
      </c>
      <c r="P68" s="17">
        <v>0</v>
      </c>
      <c r="Q68" s="17">
        <v>100</v>
      </c>
      <c r="R68" s="17" t="s">
        <v>69</v>
      </c>
      <c r="S68" s="42">
        <v>50</v>
      </c>
      <c r="T68" s="33">
        <f t="shared" si="14"/>
        <v>15</v>
      </c>
      <c r="U68" s="32">
        <f t="shared" si="15"/>
        <v>750</v>
      </c>
      <c r="V68" s="32">
        <f t="shared" si="10"/>
        <v>1540800</v>
      </c>
      <c r="W68" s="32">
        <v>1540800</v>
      </c>
      <c r="X68" s="32"/>
      <c r="Y68" s="32"/>
      <c r="Z68" s="32">
        <f t="shared" si="11"/>
        <v>30816</v>
      </c>
      <c r="AA68" s="32">
        <f t="shared" si="12"/>
        <v>30816</v>
      </c>
      <c r="AB68" s="4"/>
      <c r="AC68" s="19">
        <v>44958</v>
      </c>
      <c r="AD68" s="19"/>
      <c r="AE68" s="19"/>
      <c r="AF68" s="4" t="s">
        <v>43</v>
      </c>
    </row>
    <row r="69" spans="1:32" ht="124.8" x14ac:dyDescent="0.3">
      <c r="A69" s="18" t="s">
        <v>503</v>
      </c>
      <c r="B69" s="19">
        <v>44693</v>
      </c>
      <c r="C69" s="17">
        <v>1416</v>
      </c>
      <c r="D69" s="18" t="s">
        <v>504</v>
      </c>
      <c r="E69" s="23" t="s">
        <v>505</v>
      </c>
      <c r="F69" s="19">
        <v>44712</v>
      </c>
      <c r="G69" s="18" t="s">
        <v>506</v>
      </c>
      <c r="H69" s="4" t="s">
        <v>507</v>
      </c>
      <c r="I69" s="4" t="s">
        <v>508</v>
      </c>
      <c r="J69" s="32">
        <v>28072993</v>
      </c>
      <c r="K69" s="33">
        <f t="shared" si="13"/>
        <v>28072993</v>
      </c>
      <c r="L69" s="33">
        <f t="shared" si="13"/>
        <v>28072993</v>
      </c>
      <c r="M69" s="4" t="s">
        <v>509</v>
      </c>
      <c r="N69" s="4" t="s">
        <v>510</v>
      </c>
      <c r="O69" s="4" t="s">
        <v>40</v>
      </c>
      <c r="P69" s="41">
        <v>100</v>
      </c>
      <c r="Q69" s="17">
        <v>0</v>
      </c>
      <c r="R69" s="17" t="s">
        <v>69</v>
      </c>
      <c r="S69" s="42">
        <v>50</v>
      </c>
      <c r="T69" s="33">
        <f t="shared" si="14"/>
        <v>15.86</v>
      </c>
      <c r="U69" s="32">
        <f t="shared" si="15"/>
        <v>793</v>
      </c>
      <c r="V69" s="32">
        <f t="shared" si="10"/>
        <v>1770050</v>
      </c>
      <c r="W69" s="32">
        <v>1770050</v>
      </c>
      <c r="X69" s="32"/>
      <c r="Y69" s="32"/>
      <c r="Z69" s="32">
        <f t="shared" si="11"/>
        <v>35401</v>
      </c>
      <c r="AA69" s="32">
        <f t="shared" si="12"/>
        <v>35401</v>
      </c>
      <c r="AB69" s="4"/>
      <c r="AC69" s="19">
        <v>44986</v>
      </c>
      <c r="AD69" s="19"/>
      <c r="AE69" s="19"/>
      <c r="AF69" s="4" t="s">
        <v>43</v>
      </c>
    </row>
    <row r="70" spans="1:32" ht="47.25" customHeight="1" x14ac:dyDescent="0.3">
      <c r="A70" s="18" t="s">
        <v>511</v>
      </c>
      <c r="B70" s="19">
        <v>44693</v>
      </c>
      <c r="C70" s="17">
        <v>1416</v>
      </c>
      <c r="D70" s="18" t="s">
        <v>512</v>
      </c>
      <c r="E70" s="23" t="s">
        <v>513</v>
      </c>
      <c r="F70" s="19">
        <v>44718</v>
      </c>
      <c r="G70" s="18" t="s">
        <v>514</v>
      </c>
      <c r="H70" s="4" t="s">
        <v>515</v>
      </c>
      <c r="I70" s="4" t="s">
        <v>516</v>
      </c>
      <c r="J70" s="32">
        <v>161917201.74000001</v>
      </c>
      <c r="K70" s="33">
        <f t="shared" si="13"/>
        <v>161917201.74000001</v>
      </c>
      <c r="L70" s="33">
        <f t="shared" si="13"/>
        <v>161917201.74000001</v>
      </c>
      <c r="M70" s="4" t="s">
        <v>517</v>
      </c>
      <c r="N70" s="4" t="s">
        <v>518</v>
      </c>
      <c r="O70" s="4" t="s">
        <v>519</v>
      </c>
      <c r="P70" s="41">
        <v>0</v>
      </c>
      <c r="Q70" s="17">
        <v>100</v>
      </c>
      <c r="R70" s="17" t="s">
        <v>85</v>
      </c>
      <c r="S70" s="42">
        <v>3</v>
      </c>
      <c r="T70" s="33">
        <f t="shared" si="14"/>
        <v>50773.66</v>
      </c>
      <c r="U70" s="32">
        <f t="shared" si="15"/>
        <v>152320.98000000001</v>
      </c>
      <c r="V70" s="32">
        <f t="shared" si="10"/>
        <v>3189</v>
      </c>
      <c r="W70" s="32">
        <v>3189</v>
      </c>
      <c r="X70" s="32"/>
      <c r="Y70" s="32"/>
      <c r="Z70" s="32">
        <f t="shared" si="11"/>
        <v>1063</v>
      </c>
      <c r="AA70" s="32">
        <f t="shared" si="12"/>
        <v>1063</v>
      </c>
      <c r="AB70" s="4"/>
      <c r="AC70" s="19">
        <v>44986</v>
      </c>
      <c r="AD70" s="19"/>
      <c r="AE70" s="19"/>
      <c r="AF70" s="4" t="s">
        <v>43</v>
      </c>
    </row>
    <row r="71" spans="1:32" ht="62.4" x14ac:dyDescent="0.3">
      <c r="A71" s="18" t="s">
        <v>520</v>
      </c>
      <c r="B71" s="19">
        <v>44693</v>
      </c>
      <c r="C71" s="17">
        <v>1416</v>
      </c>
      <c r="D71" s="18" t="s">
        <v>521</v>
      </c>
      <c r="E71" s="23" t="s">
        <v>522</v>
      </c>
      <c r="F71" s="19">
        <v>44722</v>
      </c>
      <c r="G71" s="18" t="s">
        <v>523</v>
      </c>
      <c r="H71" s="4" t="s">
        <v>56</v>
      </c>
      <c r="I71" s="4" t="s">
        <v>524</v>
      </c>
      <c r="J71" s="32">
        <v>467593344</v>
      </c>
      <c r="K71" s="33">
        <f t="shared" si="13"/>
        <v>467593344</v>
      </c>
      <c r="L71" s="33">
        <f t="shared" si="13"/>
        <v>467593344</v>
      </c>
      <c r="M71" s="4" t="s">
        <v>525</v>
      </c>
      <c r="N71" s="4" t="s">
        <v>465</v>
      </c>
      <c r="O71" s="4" t="s">
        <v>40</v>
      </c>
      <c r="P71" s="41">
        <v>100</v>
      </c>
      <c r="Q71" s="17">
        <v>0</v>
      </c>
      <c r="R71" s="17" t="s">
        <v>280</v>
      </c>
      <c r="S71" s="42">
        <v>400</v>
      </c>
      <c r="T71" s="33">
        <f t="shared" si="14"/>
        <v>164.16</v>
      </c>
      <c r="U71" s="32">
        <f t="shared" si="15"/>
        <v>65664</v>
      </c>
      <c r="V71" s="32">
        <f t="shared" si="10"/>
        <v>2848400</v>
      </c>
      <c r="W71" s="32">
        <v>2848400</v>
      </c>
      <c r="X71" s="32"/>
      <c r="Y71" s="32"/>
      <c r="Z71" s="32">
        <f t="shared" si="11"/>
        <v>7121</v>
      </c>
      <c r="AA71" s="32">
        <f t="shared" si="12"/>
        <v>7121</v>
      </c>
      <c r="AB71" s="4"/>
      <c r="AC71" s="19">
        <v>44958</v>
      </c>
      <c r="AD71" s="19"/>
      <c r="AE71" s="19"/>
      <c r="AF71" s="4" t="s">
        <v>43</v>
      </c>
    </row>
    <row r="72" spans="1:32" ht="31.5" customHeight="1" x14ac:dyDescent="0.3">
      <c r="A72" s="18" t="s">
        <v>526</v>
      </c>
      <c r="B72" s="19">
        <v>44693</v>
      </c>
      <c r="C72" s="17">
        <v>1416</v>
      </c>
      <c r="D72" s="18" t="s">
        <v>527</v>
      </c>
      <c r="E72" s="23" t="s">
        <v>528</v>
      </c>
      <c r="F72" s="19">
        <v>44718</v>
      </c>
      <c r="G72" s="18" t="s">
        <v>529</v>
      </c>
      <c r="H72" s="4" t="s">
        <v>393</v>
      </c>
      <c r="I72" s="4" t="s">
        <v>530</v>
      </c>
      <c r="J72" s="32">
        <v>17058000</v>
      </c>
      <c r="K72" s="33">
        <f t="shared" si="13"/>
        <v>17058000</v>
      </c>
      <c r="L72" s="33">
        <f t="shared" si="13"/>
        <v>17058000</v>
      </c>
      <c r="M72" s="4" t="s">
        <v>531</v>
      </c>
      <c r="N72" s="4" t="s">
        <v>532</v>
      </c>
      <c r="O72" s="4" t="s">
        <v>40</v>
      </c>
      <c r="P72" s="41">
        <v>100</v>
      </c>
      <c r="Q72" s="17">
        <v>0</v>
      </c>
      <c r="R72" s="17" t="s">
        <v>69</v>
      </c>
      <c r="S72" s="42">
        <v>50</v>
      </c>
      <c r="T72" s="33">
        <f t="shared" si="14"/>
        <v>24</v>
      </c>
      <c r="U72" s="32">
        <f t="shared" si="15"/>
        <v>1200</v>
      </c>
      <c r="V72" s="32">
        <f t="shared" si="10"/>
        <v>710750</v>
      </c>
      <c r="W72" s="32">
        <v>710750</v>
      </c>
      <c r="X72" s="32"/>
      <c r="Y72" s="32"/>
      <c r="Z72" s="32">
        <f t="shared" si="11"/>
        <v>14215</v>
      </c>
      <c r="AA72" s="32">
        <f t="shared" si="12"/>
        <v>14215</v>
      </c>
      <c r="AB72" s="4"/>
      <c r="AC72" s="19">
        <v>44958</v>
      </c>
      <c r="AD72" s="19"/>
      <c r="AE72" s="19"/>
      <c r="AF72" s="4" t="s">
        <v>43</v>
      </c>
    </row>
    <row r="73" spans="1:32" ht="110.25" customHeight="1" x14ac:dyDescent="0.3">
      <c r="A73" s="18" t="s">
        <v>533</v>
      </c>
      <c r="B73" s="19">
        <v>44693</v>
      </c>
      <c r="C73" s="17">
        <v>1416</v>
      </c>
      <c r="D73" s="18" t="s">
        <v>282</v>
      </c>
      <c r="E73" s="18" t="s">
        <v>282</v>
      </c>
      <c r="F73" s="18" t="s">
        <v>282</v>
      </c>
      <c r="G73" s="18" t="s">
        <v>282</v>
      </c>
      <c r="H73" s="18" t="s">
        <v>282</v>
      </c>
      <c r="I73" s="4" t="s">
        <v>534</v>
      </c>
      <c r="J73" s="34" t="s">
        <v>282</v>
      </c>
      <c r="K73" s="34" t="s">
        <v>282</v>
      </c>
      <c r="L73" s="34" t="s">
        <v>282</v>
      </c>
      <c r="M73" s="34" t="s">
        <v>282</v>
      </c>
      <c r="N73" s="37" t="s">
        <v>282</v>
      </c>
      <c r="O73" s="34" t="s">
        <v>282</v>
      </c>
      <c r="P73" s="34" t="s">
        <v>282</v>
      </c>
      <c r="Q73" s="34" t="s">
        <v>282</v>
      </c>
      <c r="R73" s="34" t="s">
        <v>282</v>
      </c>
      <c r="S73" s="34" t="s">
        <v>282</v>
      </c>
      <c r="T73" s="34" t="s">
        <v>282</v>
      </c>
      <c r="U73" s="34" t="s">
        <v>282</v>
      </c>
      <c r="V73" s="34" t="s">
        <v>282</v>
      </c>
      <c r="W73" s="34" t="s">
        <v>282</v>
      </c>
      <c r="X73" s="34" t="s">
        <v>282</v>
      </c>
      <c r="Y73" s="34" t="s">
        <v>282</v>
      </c>
      <c r="Z73" s="34" t="s">
        <v>282</v>
      </c>
      <c r="AA73" s="34" t="s">
        <v>282</v>
      </c>
      <c r="AB73" s="34" t="s">
        <v>282</v>
      </c>
      <c r="AC73" s="34" t="s">
        <v>282</v>
      </c>
      <c r="AD73" s="34" t="s">
        <v>282</v>
      </c>
      <c r="AE73" s="34" t="s">
        <v>282</v>
      </c>
      <c r="AF73" s="34" t="s">
        <v>282</v>
      </c>
    </row>
    <row r="74" spans="1:32" ht="63" customHeight="1" x14ac:dyDescent="0.3">
      <c r="A74" s="18" t="s">
        <v>535</v>
      </c>
      <c r="B74" s="19">
        <v>44693</v>
      </c>
      <c r="C74" s="17">
        <v>1416</v>
      </c>
      <c r="D74" s="18" t="s">
        <v>536</v>
      </c>
      <c r="E74" s="23" t="s">
        <v>537</v>
      </c>
      <c r="F74" s="19">
        <v>44718</v>
      </c>
      <c r="G74" s="18" t="s">
        <v>538</v>
      </c>
      <c r="H74" s="24" t="s">
        <v>393</v>
      </c>
      <c r="I74" s="4" t="s">
        <v>539</v>
      </c>
      <c r="J74" s="32">
        <v>31628688</v>
      </c>
      <c r="K74" s="33">
        <f t="shared" ref="K74:L94" si="16">J74</f>
        <v>31628688</v>
      </c>
      <c r="L74" s="33">
        <f t="shared" si="16"/>
        <v>31628688</v>
      </c>
      <c r="M74" s="4" t="s">
        <v>540</v>
      </c>
      <c r="N74" s="4" t="s">
        <v>541</v>
      </c>
      <c r="O74" s="4" t="s">
        <v>40</v>
      </c>
      <c r="P74" s="41">
        <v>100</v>
      </c>
      <c r="Q74" s="17">
        <v>0</v>
      </c>
      <c r="R74" s="17" t="s">
        <v>69</v>
      </c>
      <c r="S74" s="42">
        <v>30</v>
      </c>
      <c r="T74" s="33">
        <f t="shared" ref="T74:T100" si="17">L74/V74</f>
        <v>11.14</v>
      </c>
      <c r="U74" s="32">
        <f>T74*S74</f>
        <v>334.20000000000005</v>
      </c>
      <c r="V74" s="32">
        <f t="shared" ref="V74:V86" si="18">W74+X74+Y74</f>
        <v>2839200</v>
      </c>
      <c r="W74" s="32">
        <v>2839200</v>
      </c>
      <c r="X74" s="32"/>
      <c r="Y74" s="32"/>
      <c r="Z74" s="32">
        <f>V74/S74</f>
        <v>94640</v>
      </c>
      <c r="AA74" s="32">
        <f t="shared" ref="AA74:AA98" si="19">_xlfn.CEILING.MATH(Z74)</f>
        <v>94640</v>
      </c>
      <c r="AB74" s="4"/>
      <c r="AC74" s="19">
        <v>44958</v>
      </c>
      <c r="AD74" s="19"/>
      <c r="AE74" s="19"/>
      <c r="AF74" s="4" t="s">
        <v>43</v>
      </c>
    </row>
    <row r="75" spans="1:32" ht="31.5" customHeight="1" x14ac:dyDescent="0.3">
      <c r="A75" s="18" t="s">
        <v>542</v>
      </c>
      <c r="B75" s="19">
        <v>44693</v>
      </c>
      <c r="C75" s="17">
        <v>1416</v>
      </c>
      <c r="D75" s="18" t="s">
        <v>543</v>
      </c>
      <c r="E75" s="23" t="s">
        <v>544</v>
      </c>
      <c r="F75" s="19">
        <v>44718</v>
      </c>
      <c r="G75" s="18" t="s">
        <v>545</v>
      </c>
      <c r="H75" s="24" t="s">
        <v>393</v>
      </c>
      <c r="I75" s="4" t="s">
        <v>546</v>
      </c>
      <c r="J75" s="32">
        <v>9148533.9000000004</v>
      </c>
      <c r="K75" s="33">
        <f t="shared" si="16"/>
        <v>9148533.9000000004</v>
      </c>
      <c r="L75" s="33">
        <f t="shared" si="16"/>
        <v>9148533.9000000004</v>
      </c>
      <c r="M75" s="4" t="s">
        <v>531</v>
      </c>
      <c r="N75" s="4" t="s">
        <v>547</v>
      </c>
      <c r="O75" s="4" t="s">
        <v>40</v>
      </c>
      <c r="P75" s="17">
        <v>100</v>
      </c>
      <c r="Q75" s="17">
        <v>0</v>
      </c>
      <c r="R75" s="17" t="s">
        <v>69</v>
      </c>
      <c r="S75" s="42">
        <v>50</v>
      </c>
      <c r="T75" s="33">
        <f t="shared" si="17"/>
        <v>41.910000000000004</v>
      </c>
      <c r="U75" s="32">
        <f>T75*S75</f>
        <v>2095.5</v>
      </c>
      <c r="V75" s="32">
        <f t="shared" si="18"/>
        <v>218290</v>
      </c>
      <c r="W75" s="32">
        <v>218290</v>
      </c>
      <c r="X75" s="32"/>
      <c r="Y75" s="32"/>
      <c r="Z75" s="32">
        <f>V75/S75</f>
        <v>4365.8</v>
      </c>
      <c r="AA75" s="32">
        <f t="shared" si="19"/>
        <v>4366</v>
      </c>
      <c r="AB75" s="4"/>
      <c r="AC75" s="19">
        <v>44958</v>
      </c>
      <c r="AD75" s="19"/>
      <c r="AE75" s="19"/>
      <c r="AF75" s="4" t="s">
        <v>43</v>
      </c>
    </row>
    <row r="76" spans="1:32" ht="78" x14ac:dyDescent="0.3">
      <c r="A76" s="18" t="s">
        <v>548</v>
      </c>
      <c r="B76" s="19">
        <v>44693</v>
      </c>
      <c r="C76" s="17">
        <v>1416</v>
      </c>
      <c r="D76" s="18" t="s">
        <v>549</v>
      </c>
      <c r="E76" s="23" t="s">
        <v>550</v>
      </c>
      <c r="F76" s="19">
        <v>44728</v>
      </c>
      <c r="G76" s="18" t="s">
        <v>551</v>
      </c>
      <c r="H76" s="24" t="s">
        <v>90</v>
      </c>
      <c r="I76" s="4" t="s">
        <v>552</v>
      </c>
      <c r="J76" s="32">
        <v>1762304788.53</v>
      </c>
      <c r="K76" s="33">
        <f t="shared" si="16"/>
        <v>1762304788.53</v>
      </c>
      <c r="L76" s="33">
        <f t="shared" si="16"/>
        <v>1762304788.53</v>
      </c>
      <c r="M76" s="4" t="s">
        <v>553</v>
      </c>
      <c r="N76" s="4" t="s">
        <v>554</v>
      </c>
      <c r="O76" s="4" t="s">
        <v>555</v>
      </c>
      <c r="P76" s="41">
        <v>0</v>
      </c>
      <c r="Q76" s="17">
        <v>100</v>
      </c>
      <c r="R76" s="17" t="s">
        <v>85</v>
      </c>
      <c r="S76" s="42">
        <v>3</v>
      </c>
      <c r="T76" s="33">
        <f t="shared" si="17"/>
        <v>63582.09</v>
      </c>
      <c r="U76" s="32">
        <f>T76*S76</f>
        <v>190746.27</v>
      </c>
      <c r="V76" s="32">
        <f t="shared" si="18"/>
        <v>27717</v>
      </c>
      <c r="W76" s="32">
        <v>27717</v>
      </c>
      <c r="X76" s="32"/>
      <c r="Y76" s="32"/>
      <c r="Z76" s="32">
        <f>V76/S76</f>
        <v>9239</v>
      </c>
      <c r="AA76" s="32">
        <f t="shared" si="19"/>
        <v>9239</v>
      </c>
      <c r="AB76" s="4"/>
      <c r="AC76" s="19">
        <v>44986</v>
      </c>
      <c r="AD76" s="19"/>
      <c r="AE76" s="19"/>
      <c r="AF76" s="4" t="s">
        <v>43</v>
      </c>
    </row>
    <row r="77" spans="1:32" ht="156" x14ac:dyDescent="0.3">
      <c r="A77" s="18" t="s">
        <v>556</v>
      </c>
      <c r="B77" s="19">
        <v>44693</v>
      </c>
      <c r="C77" s="17">
        <v>1416</v>
      </c>
      <c r="D77" s="18" t="s">
        <v>557</v>
      </c>
      <c r="E77" s="23" t="s">
        <v>558</v>
      </c>
      <c r="F77" s="19">
        <v>44718</v>
      </c>
      <c r="G77" s="18" t="s">
        <v>559</v>
      </c>
      <c r="H77" s="4" t="s">
        <v>393</v>
      </c>
      <c r="I77" s="4" t="s">
        <v>560</v>
      </c>
      <c r="J77" s="32">
        <v>13696462.800000001</v>
      </c>
      <c r="K77" s="33">
        <f t="shared" si="16"/>
        <v>13696462.800000001</v>
      </c>
      <c r="L77" s="33">
        <f t="shared" si="16"/>
        <v>13696462.800000001</v>
      </c>
      <c r="M77" s="4" t="s">
        <v>561</v>
      </c>
      <c r="N77" s="4" t="s">
        <v>562</v>
      </c>
      <c r="O77" s="4" t="s">
        <v>40</v>
      </c>
      <c r="P77" s="41">
        <v>100</v>
      </c>
      <c r="Q77" s="17">
        <v>0</v>
      </c>
      <c r="R77" s="17" t="s">
        <v>69</v>
      </c>
      <c r="S77" s="43">
        <v>50</v>
      </c>
      <c r="T77" s="33">
        <f t="shared" si="17"/>
        <v>22.84</v>
      </c>
      <c r="U77" s="32">
        <f>T77*S77</f>
        <v>1142</v>
      </c>
      <c r="V77" s="32">
        <f t="shared" si="18"/>
        <v>599670</v>
      </c>
      <c r="W77" s="32">
        <v>599670</v>
      </c>
      <c r="X77" s="32"/>
      <c r="Y77" s="32"/>
      <c r="Z77" s="32">
        <f>V77/S77</f>
        <v>11993.4</v>
      </c>
      <c r="AA77" s="32">
        <f t="shared" si="19"/>
        <v>11994</v>
      </c>
      <c r="AB77" s="4"/>
      <c r="AC77" s="19">
        <v>44958</v>
      </c>
      <c r="AD77" s="19"/>
      <c r="AE77" s="19"/>
      <c r="AF77" s="4" t="s">
        <v>43</v>
      </c>
    </row>
    <row r="78" spans="1:32" ht="78.75" customHeight="1" x14ac:dyDescent="0.3">
      <c r="A78" s="18" t="s">
        <v>563</v>
      </c>
      <c r="B78" s="19">
        <v>44697</v>
      </c>
      <c r="C78" s="17">
        <v>1416</v>
      </c>
      <c r="D78" s="18" t="s">
        <v>564</v>
      </c>
      <c r="E78" s="23" t="s">
        <v>565</v>
      </c>
      <c r="F78" s="19">
        <v>44718</v>
      </c>
      <c r="G78" s="18" t="s">
        <v>566</v>
      </c>
      <c r="H78" s="4" t="s">
        <v>567</v>
      </c>
      <c r="I78" s="4" t="s">
        <v>568</v>
      </c>
      <c r="J78" s="32">
        <v>1781435.6</v>
      </c>
      <c r="K78" s="33">
        <f t="shared" si="16"/>
        <v>1781435.6</v>
      </c>
      <c r="L78" s="33">
        <f t="shared" si="16"/>
        <v>1781435.6</v>
      </c>
      <c r="M78" s="4" t="s">
        <v>569</v>
      </c>
      <c r="N78" s="4" t="s">
        <v>570</v>
      </c>
      <c r="O78" s="4" t="s">
        <v>40</v>
      </c>
      <c r="P78" s="17">
        <v>100</v>
      </c>
      <c r="Q78" s="17">
        <v>0</v>
      </c>
      <c r="R78" s="17" t="s">
        <v>69</v>
      </c>
      <c r="S78" s="43" t="s">
        <v>571</v>
      </c>
      <c r="T78" s="33">
        <f t="shared" si="17"/>
        <v>97.72</v>
      </c>
      <c r="U78" s="47" t="s">
        <v>572</v>
      </c>
      <c r="V78" s="32">
        <f t="shared" si="18"/>
        <v>18230</v>
      </c>
      <c r="W78" s="32">
        <v>18230</v>
      </c>
      <c r="X78" s="32"/>
      <c r="Y78" s="32"/>
      <c r="Z78" s="32">
        <v>454.6</v>
      </c>
      <c r="AA78" s="32">
        <f t="shared" si="19"/>
        <v>455</v>
      </c>
      <c r="AB78" s="4"/>
      <c r="AC78" s="19">
        <v>44986</v>
      </c>
      <c r="AD78" s="19"/>
      <c r="AE78" s="19"/>
      <c r="AF78" s="4" t="s">
        <v>43</v>
      </c>
    </row>
    <row r="79" spans="1:32" ht="63" customHeight="1" x14ac:dyDescent="0.3">
      <c r="A79" s="18" t="s">
        <v>573</v>
      </c>
      <c r="B79" s="19">
        <v>44697</v>
      </c>
      <c r="C79" s="17">
        <v>1416</v>
      </c>
      <c r="D79" s="18" t="s">
        <v>574</v>
      </c>
      <c r="E79" s="23" t="s">
        <v>575</v>
      </c>
      <c r="F79" s="19">
        <v>44719</v>
      </c>
      <c r="G79" s="18" t="s">
        <v>576</v>
      </c>
      <c r="H79" s="4" t="s">
        <v>393</v>
      </c>
      <c r="I79" s="4" t="s">
        <v>577</v>
      </c>
      <c r="J79" s="32">
        <v>13895140.199999999</v>
      </c>
      <c r="K79" s="33">
        <f t="shared" si="16"/>
        <v>13895140.199999999</v>
      </c>
      <c r="L79" s="33">
        <f t="shared" si="16"/>
        <v>13895140.199999999</v>
      </c>
      <c r="M79" s="4" t="s">
        <v>561</v>
      </c>
      <c r="N79" s="4" t="s">
        <v>578</v>
      </c>
      <c r="O79" s="4" t="s">
        <v>40</v>
      </c>
      <c r="P79" s="41">
        <v>100</v>
      </c>
      <c r="Q79" s="17">
        <v>0</v>
      </c>
      <c r="R79" s="17" t="s">
        <v>69</v>
      </c>
      <c r="S79" s="42">
        <v>100</v>
      </c>
      <c r="T79" s="33">
        <f t="shared" si="17"/>
        <v>13.17</v>
      </c>
      <c r="U79" s="32">
        <f>T79*S79</f>
        <v>1317</v>
      </c>
      <c r="V79" s="32">
        <f t="shared" si="18"/>
        <v>1055060</v>
      </c>
      <c r="W79" s="32">
        <v>1055060</v>
      </c>
      <c r="X79" s="32"/>
      <c r="Y79" s="32"/>
      <c r="Z79" s="32">
        <f>V79/S79</f>
        <v>10550.6</v>
      </c>
      <c r="AA79" s="32">
        <f t="shared" si="19"/>
        <v>10551</v>
      </c>
      <c r="AB79" s="4"/>
      <c r="AC79" s="19">
        <v>44958</v>
      </c>
      <c r="AD79" s="19"/>
      <c r="AE79" s="19"/>
      <c r="AF79" s="4" t="s">
        <v>43</v>
      </c>
    </row>
    <row r="80" spans="1:32" ht="171.6" x14ac:dyDescent="0.3">
      <c r="A80" s="18" t="s">
        <v>579</v>
      </c>
      <c r="B80" s="19">
        <v>44699</v>
      </c>
      <c r="C80" s="17">
        <v>1416</v>
      </c>
      <c r="D80" s="18" t="s">
        <v>580</v>
      </c>
      <c r="E80" s="23" t="s">
        <v>581</v>
      </c>
      <c r="F80" s="19">
        <v>44722</v>
      </c>
      <c r="G80" s="18" t="s">
        <v>582</v>
      </c>
      <c r="H80" s="4" t="s">
        <v>507</v>
      </c>
      <c r="I80" s="4" t="s">
        <v>583</v>
      </c>
      <c r="J80" s="32">
        <v>35208615.299999997</v>
      </c>
      <c r="K80" s="33">
        <f t="shared" si="16"/>
        <v>35208615.299999997</v>
      </c>
      <c r="L80" s="33">
        <f t="shared" si="16"/>
        <v>35208615.299999997</v>
      </c>
      <c r="M80" s="4" t="s">
        <v>584</v>
      </c>
      <c r="N80" s="4" t="s">
        <v>585</v>
      </c>
      <c r="O80" s="4" t="s">
        <v>40</v>
      </c>
      <c r="P80" s="41">
        <v>100</v>
      </c>
      <c r="Q80" s="17">
        <v>0</v>
      </c>
      <c r="R80" s="17" t="s">
        <v>69</v>
      </c>
      <c r="S80" s="43" t="s">
        <v>586</v>
      </c>
      <c r="T80" s="33">
        <f t="shared" si="17"/>
        <v>22.29</v>
      </c>
      <c r="U80" s="47" t="s">
        <v>587</v>
      </c>
      <c r="V80" s="32">
        <f t="shared" si="18"/>
        <v>1579570</v>
      </c>
      <c r="W80" s="32">
        <v>1579570</v>
      </c>
      <c r="X80" s="32"/>
      <c r="Y80" s="32"/>
      <c r="Z80" s="32">
        <v>36859</v>
      </c>
      <c r="AA80" s="32">
        <f t="shared" si="19"/>
        <v>36859</v>
      </c>
      <c r="AB80" s="4"/>
      <c r="AC80" s="19">
        <v>44986</v>
      </c>
      <c r="AD80" s="19"/>
      <c r="AE80" s="19"/>
      <c r="AF80" s="4" t="s">
        <v>43</v>
      </c>
    </row>
    <row r="81" spans="1:32" ht="134.25" customHeight="1" x14ac:dyDescent="0.3">
      <c r="A81" s="18" t="s">
        <v>588</v>
      </c>
      <c r="B81" s="19">
        <v>44699</v>
      </c>
      <c r="C81" s="17">
        <v>1416</v>
      </c>
      <c r="D81" s="18" t="s">
        <v>589</v>
      </c>
      <c r="E81" s="23" t="s">
        <v>590</v>
      </c>
      <c r="F81" s="19">
        <v>44722</v>
      </c>
      <c r="G81" s="18" t="s">
        <v>591</v>
      </c>
      <c r="H81" s="4" t="s">
        <v>377</v>
      </c>
      <c r="I81" s="4" t="s">
        <v>592</v>
      </c>
      <c r="J81" s="32">
        <v>196752253.5</v>
      </c>
      <c r="K81" s="33">
        <f t="shared" si="16"/>
        <v>196752253.5</v>
      </c>
      <c r="L81" s="33">
        <f t="shared" si="16"/>
        <v>196752253.5</v>
      </c>
      <c r="M81" s="4" t="s">
        <v>593</v>
      </c>
      <c r="N81" s="4" t="s">
        <v>594</v>
      </c>
      <c r="O81" s="4" t="s">
        <v>40</v>
      </c>
      <c r="P81" s="41">
        <v>100</v>
      </c>
      <c r="Q81" s="17">
        <v>0</v>
      </c>
      <c r="R81" s="17" t="s">
        <v>69</v>
      </c>
      <c r="S81" s="42">
        <v>1</v>
      </c>
      <c r="T81" s="33">
        <f t="shared" si="17"/>
        <v>4105.42</v>
      </c>
      <c r="U81" s="32">
        <f>T81*S81</f>
        <v>4105.42</v>
      </c>
      <c r="V81" s="32">
        <f t="shared" si="18"/>
        <v>47925</v>
      </c>
      <c r="W81" s="32">
        <v>47925</v>
      </c>
      <c r="X81" s="32"/>
      <c r="Y81" s="32"/>
      <c r="Z81" s="32">
        <f>V81/S81</f>
        <v>47925</v>
      </c>
      <c r="AA81" s="32">
        <f t="shared" si="19"/>
        <v>47925</v>
      </c>
      <c r="AB81" s="4"/>
      <c r="AC81" s="19">
        <v>44986</v>
      </c>
      <c r="AD81" s="19"/>
      <c r="AE81" s="19"/>
      <c r="AF81" s="4" t="s">
        <v>43</v>
      </c>
    </row>
    <row r="82" spans="1:32" ht="93.6" x14ac:dyDescent="0.3">
      <c r="A82" s="18" t="s">
        <v>595</v>
      </c>
      <c r="B82" s="19">
        <v>44699</v>
      </c>
      <c r="C82" s="17">
        <v>1416</v>
      </c>
      <c r="D82" s="18" t="s">
        <v>282</v>
      </c>
      <c r="E82" s="23" t="s">
        <v>282</v>
      </c>
      <c r="F82" s="19" t="s">
        <v>282</v>
      </c>
      <c r="G82" s="17" t="s">
        <v>282</v>
      </c>
      <c r="H82" s="4" t="s">
        <v>282</v>
      </c>
      <c r="I82" s="6" t="s">
        <v>596</v>
      </c>
      <c r="J82" s="32">
        <v>0</v>
      </c>
      <c r="K82" s="33">
        <f t="shared" si="16"/>
        <v>0</v>
      </c>
      <c r="L82" s="33">
        <f t="shared" si="16"/>
        <v>0</v>
      </c>
      <c r="M82" s="4"/>
      <c r="N82" s="4"/>
      <c r="O82" s="4"/>
      <c r="P82" s="41"/>
      <c r="Q82" s="17"/>
      <c r="R82" s="17"/>
      <c r="S82" s="42"/>
      <c r="T82" s="33" t="e">
        <f t="shared" si="17"/>
        <v>#DIV/0!</v>
      </c>
      <c r="U82" s="32" t="e">
        <f>T82*S82</f>
        <v>#DIV/0!</v>
      </c>
      <c r="V82" s="32">
        <f t="shared" si="18"/>
        <v>0</v>
      </c>
      <c r="W82" s="32"/>
      <c r="X82" s="32"/>
      <c r="Y82" s="32"/>
      <c r="Z82" s="32" t="e">
        <f>V82/S82</f>
        <v>#DIV/0!</v>
      </c>
      <c r="AA82" s="32" t="e">
        <f t="shared" si="19"/>
        <v>#DIV/0!</v>
      </c>
      <c r="AB82" s="4"/>
      <c r="AC82" s="19"/>
      <c r="AD82" s="19"/>
      <c r="AE82" s="19"/>
      <c r="AF82" s="4"/>
    </row>
    <row r="83" spans="1:32" ht="183" customHeight="1" x14ac:dyDescent="0.3">
      <c r="A83" s="18" t="s">
        <v>597</v>
      </c>
      <c r="B83" s="19">
        <v>44704</v>
      </c>
      <c r="C83" s="17">
        <v>1416</v>
      </c>
      <c r="D83" s="18" t="s">
        <v>598</v>
      </c>
      <c r="E83" s="23" t="s">
        <v>599</v>
      </c>
      <c r="F83" s="19">
        <v>44729</v>
      </c>
      <c r="G83" s="18" t="s">
        <v>600</v>
      </c>
      <c r="H83" s="4" t="s">
        <v>90</v>
      </c>
      <c r="I83" s="4" t="s">
        <v>601</v>
      </c>
      <c r="J83" s="32">
        <v>44051310</v>
      </c>
      <c r="K83" s="33">
        <f t="shared" si="16"/>
        <v>44051310</v>
      </c>
      <c r="L83" s="33">
        <f t="shared" si="16"/>
        <v>44051310</v>
      </c>
      <c r="M83" s="4" t="s">
        <v>602</v>
      </c>
      <c r="N83" s="4" t="s">
        <v>603</v>
      </c>
      <c r="O83" s="4" t="s">
        <v>84</v>
      </c>
      <c r="P83" s="41">
        <v>0</v>
      </c>
      <c r="Q83" s="17">
        <v>100</v>
      </c>
      <c r="R83" s="17" t="s">
        <v>95</v>
      </c>
      <c r="S83" s="42">
        <v>600</v>
      </c>
      <c r="T83" s="33">
        <f t="shared" si="17"/>
        <v>24.93</v>
      </c>
      <c r="U83" s="32">
        <f>T83*S83</f>
        <v>14958</v>
      </c>
      <c r="V83" s="32">
        <f t="shared" si="18"/>
        <v>1767000</v>
      </c>
      <c r="W83" s="32">
        <v>1767000</v>
      </c>
      <c r="X83" s="32"/>
      <c r="Y83" s="32"/>
      <c r="Z83" s="32">
        <f>V83/S83</f>
        <v>2945</v>
      </c>
      <c r="AA83" s="32">
        <f t="shared" si="19"/>
        <v>2945</v>
      </c>
      <c r="AB83" s="4"/>
      <c r="AC83" s="19">
        <v>44986</v>
      </c>
      <c r="AD83" s="19"/>
      <c r="AE83" s="19"/>
      <c r="AF83" s="4" t="s">
        <v>43</v>
      </c>
    </row>
    <row r="84" spans="1:32" ht="203.25" customHeight="1" x14ac:dyDescent="0.3">
      <c r="A84" s="18" t="s">
        <v>604</v>
      </c>
      <c r="B84" s="19">
        <v>44704</v>
      </c>
      <c r="C84" s="17">
        <v>1416</v>
      </c>
      <c r="D84" s="18" t="s">
        <v>605</v>
      </c>
      <c r="E84" s="23" t="s">
        <v>606</v>
      </c>
      <c r="F84" s="19">
        <v>44729</v>
      </c>
      <c r="G84" s="18" t="s">
        <v>607</v>
      </c>
      <c r="H84" s="4" t="s">
        <v>507</v>
      </c>
      <c r="I84" s="6" t="s">
        <v>608</v>
      </c>
      <c r="J84" s="32">
        <v>33043654.800000001</v>
      </c>
      <c r="K84" s="33">
        <f t="shared" si="16"/>
        <v>33043654.800000001</v>
      </c>
      <c r="L84" s="33">
        <f t="shared" si="16"/>
        <v>33043654.800000001</v>
      </c>
      <c r="M84" s="4" t="s">
        <v>609</v>
      </c>
      <c r="N84" s="4" t="s">
        <v>610</v>
      </c>
      <c r="O84" s="4" t="s">
        <v>40</v>
      </c>
      <c r="P84" s="41">
        <v>100</v>
      </c>
      <c r="Q84" s="17">
        <v>0</v>
      </c>
      <c r="R84" s="17" t="s">
        <v>69</v>
      </c>
      <c r="S84" s="43" t="s">
        <v>611</v>
      </c>
      <c r="T84" s="33">
        <f t="shared" si="17"/>
        <v>30.39</v>
      </c>
      <c r="U84" s="47" t="s">
        <v>612</v>
      </c>
      <c r="V84" s="32">
        <f t="shared" si="18"/>
        <v>1087320</v>
      </c>
      <c r="W84" s="32">
        <v>1087320</v>
      </c>
      <c r="X84" s="32"/>
      <c r="Y84" s="32"/>
      <c r="Z84" s="32">
        <v>10269</v>
      </c>
      <c r="AA84" s="32">
        <f t="shared" si="19"/>
        <v>10269</v>
      </c>
      <c r="AB84" s="4"/>
      <c r="AC84" s="19">
        <v>44986</v>
      </c>
      <c r="AD84" s="19"/>
      <c r="AE84" s="19"/>
      <c r="AF84" s="4" t="s">
        <v>43</v>
      </c>
    </row>
    <row r="85" spans="1:32" ht="57.6" x14ac:dyDescent="0.3">
      <c r="A85" s="18" t="s">
        <v>613</v>
      </c>
      <c r="B85" s="19">
        <v>44704</v>
      </c>
      <c r="C85" s="17">
        <v>1416</v>
      </c>
      <c r="D85" s="18" t="s">
        <v>614</v>
      </c>
      <c r="E85" s="23" t="s">
        <v>615</v>
      </c>
      <c r="F85" s="19">
        <v>44734</v>
      </c>
      <c r="G85" s="18" t="s">
        <v>616</v>
      </c>
      <c r="H85" s="4" t="s">
        <v>56</v>
      </c>
      <c r="I85" s="4" t="s">
        <v>617</v>
      </c>
      <c r="J85" s="32">
        <v>764891376</v>
      </c>
      <c r="K85" s="33">
        <f t="shared" si="16"/>
        <v>764891376</v>
      </c>
      <c r="L85" s="33">
        <f t="shared" si="16"/>
        <v>764891376</v>
      </c>
      <c r="M85" s="4" t="s">
        <v>618</v>
      </c>
      <c r="N85" s="4" t="s">
        <v>619</v>
      </c>
      <c r="O85" s="4" t="s">
        <v>40</v>
      </c>
      <c r="P85" s="41">
        <v>100</v>
      </c>
      <c r="Q85" s="17">
        <v>0</v>
      </c>
      <c r="R85" s="17" t="s">
        <v>85</v>
      </c>
      <c r="S85" s="42">
        <v>15</v>
      </c>
      <c r="T85" s="33">
        <f t="shared" si="17"/>
        <v>401.6</v>
      </c>
      <c r="U85" s="32">
        <f t="shared" ref="U85:U98" si="20">T85*S85</f>
        <v>6024</v>
      </c>
      <c r="V85" s="32">
        <f t="shared" si="18"/>
        <v>1904610</v>
      </c>
      <c r="W85" s="32">
        <v>975000</v>
      </c>
      <c r="X85" s="32">
        <v>929610</v>
      </c>
      <c r="Y85" s="32"/>
      <c r="Z85" s="32">
        <f t="shared" ref="Z85:Z98" si="21">V85/S85</f>
        <v>126974</v>
      </c>
      <c r="AA85" s="32">
        <f t="shared" si="19"/>
        <v>126974</v>
      </c>
      <c r="AB85" s="4"/>
      <c r="AC85" s="19">
        <v>44986</v>
      </c>
      <c r="AD85" s="19"/>
      <c r="AE85" s="19"/>
      <c r="AF85" s="4" t="s">
        <v>43</v>
      </c>
    </row>
    <row r="86" spans="1:32" ht="62.4" x14ac:dyDescent="0.3">
      <c r="A86" s="18" t="s">
        <v>620</v>
      </c>
      <c r="B86" s="19">
        <v>44704</v>
      </c>
      <c r="C86" s="17">
        <v>1416</v>
      </c>
      <c r="D86" s="18" t="s">
        <v>621</v>
      </c>
      <c r="E86" s="23" t="s">
        <v>622</v>
      </c>
      <c r="F86" s="19">
        <v>44733</v>
      </c>
      <c r="G86" s="18" t="s">
        <v>623</v>
      </c>
      <c r="H86" s="4" t="s">
        <v>624</v>
      </c>
      <c r="I86" s="4" t="s">
        <v>625</v>
      </c>
      <c r="J86" s="32">
        <v>346948473.60000002</v>
      </c>
      <c r="K86" s="33">
        <f t="shared" si="16"/>
        <v>346948473.60000002</v>
      </c>
      <c r="L86" s="33">
        <f t="shared" si="16"/>
        <v>346948473.60000002</v>
      </c>
      <c r="M86" s="4" t="s">
        <v>626</v>
      </c>
      <c r="N86" s="4" t="s">
        <v>627</v>
      </c>
      <c r="O86" s="4" t="s">
        <v>84</v>
      </c>
      <c r="P86" s="41">
        <v>0</v>
      </c>
      <c r="Q86" s="17">
        <v>100</v>
      </c>
      <c r="R86" s="17" t="s">
        <v>85</v>
      </c>
      <c r="S86" s="42">
        <v>5</v>
      </c>
      <c r="T86" s="33">
        <f t="shared" si="17"/>
        <v>7950.2400000000007</v>
      </c>
      <c r="U86" s="32">
        <f t="shared" si="20"/>
        <v>39751.200000000004</v>
      </c>
      <c r="V86" s="32">
        <f t="shared" si="18"/>
        <v>43640</v>
      </c>
      <c r="W86" s="32">
        <v>43640</v>
      </c>
      <c r="X86" s="32"/>
      <c r="Y86" s="32"/>
      <c r="Z86" s="32">
        <f t="shared" si="21"/>
        <v>8728</v>
      </c>
      <c r="AA86" s="32">
        <f t="shared" si="19"/>
        <v>8728</v>
      </c>
      <c r="AB86" s="4"/>
      <c r="AC86" s="19">
        <v>44986</v>
      </c>
      <c r="AD86" s="19"/>
      <c r="AE86" s="19"/>
      <c r="AF86" s="4" t="s">
        <v>43</v>
      </c>
    </row>
    <row r="87" spans="1:32" ht="78" x14ac:dyDescent="0.3">
      <c r="A87" s="18" t="s">
        <v>628</v>
      </c>
      <c r="B87" s="19">
        <v>44704</v>
      </c>
      <c r="C87" s="17">
        <v>1416</v>
      </c>
      <c r="D87" s="18" t="s">
        <v>629</v>
      </c>
      <c r="E87" s="23" t="s">
        <v>630</v>
      </c>
      <c r="F87" s="19">
        <v>44739</v>
      </c>
      <c r="G87" s="18" t="s">
        <v>631</v>
      </c>
      <c r="H87" s="4" t="s">
        <v>632</v>
      </c>
      <c r="I87" s="4" t="s">
        <v>633</v>
      </c>
      <c r="J87" s="32">
        <v>2853730935</v>
      </c>
      <c r="K87" s="33">
        <f t="shared" si="16"/>
        <v>2853730935</v>
      </c>
      <c r="L87" s="33">
        <f t="shared" si="16"/>
        <v>2853730935</v>
      </c>
      <c r="M87" s="4" t="s">
        <v>634</v>
      </c>
      <c r="N87" s="4" t="s">
        <v>635</v>
      </c>
      <c r="O87" s="4" t="s">
        <v>40</v>
      </c>
      <c r="P87" s="41">
        <v>100</v>
      </c>
      <c r="Q87" s="17">
        <v>0</v>
      </c>
      <c r="R87" s="17" t="s">
        <v>85</v>
      </c>
      <c r="S87" s="42">
        <v>30</v>
      </c>
      <c r="T87" s="33">
        <f t="shared" si="17"/>
        <v>9102.81</v>
      </c>
      <c r="U87" s="32">
        <f t="shared" si="20"/>
        <v>273084.3</v>
      </c>
      <c r="V87" s="32">
        <v>313500</v>
      </c>
      <c r="W87" s="32">
        <v>313500</v>
      </c>
      <c r="X87" s="32"/>
      <c r="Y87" s="32"/>
      <c r="Z87" s="32">
        <f t="shared" si="21"/>
        <v>10450</v>
      </c>
      <c r="AA87" s="32">
        <f t="shared" si="19"/>
        <v>10450</v>
      </c>
      <c r="AB87" s="4"/>
      <c r="AC87" s="19">
        <v>44986</v>
      </c>
      <c r="AD87" s="19"/>
      <c r="AE87" s="19"/>
      <c r="AF87" s="4" t="s">
        <v>43</v>
      </c>
    </row>
    <row r="88" spans="1:32" ht="93.6" x14ac:dyDescent="0.3">
      <c r="A88" s="18" t="s">
        <v>636</v>
      </c>
      <c r="B88" s="19">
        <v>44704</v>
      </c>
      <c r="C88" s="17">
        <v>1416</v>
      </c>
      <c r="D88" s="18" t="s">
        <v>637</v>
      </c>
      <c r="E88" s="23" t="s">
        <v>638</v>
      </c>
      <c r="F88" s="19">
        <v>44729</v>
      </c>
      <c r="G88" s="17" t="s">
        <v>639</v>
      </c>
      <c r="H88" s="4" t="s">
        <v>56</v>
      </c>
      <c r="I88" s="4" t="s">
        <v>640</v>
      </c>
      <c r="J88" s="32">
        <v>94399395</v>
      </c>
      <c r="K88" s="33">
        <f t="shared" si="16"/>
        <v>94399395</v>
      </c>
      <c r="L88" s="33">
        <f t="shared" si="16"/>
        <v>94399395</v>
      </c>
      <c r="M88" s="4" t="s">
        <v>641</v>
      </c>
      <c r="N88" s="4" t="s">
        <v>642</v>
      </c>
      <c r="O88" s="4" t="s">
        <v>40</v>
      </c>
      <c r="P88" s="41">
        <v>100</v>
      </c>
      <c r="Q88" s="17">
        <v>0</v>
      </c>
      <c r="R88" s="17" t="s">
        <v>406</v>
      </c>
      <c r="S88" s="42">
        <v>15</v>
      </c>
      <c r="T88" s="33">
        <f t="shared" si="17"/>
        <v>136.9</v>
      </c>
      <c r="U88" s="32">
        <f t="shared" si="20"/>
        <v>2053.5</v>
      </c>
      <c r="V88" s="32">
        <f t="shared" ref="V88:V151" si="22">W88+X88+Y88</f>
        <v>689550</v>
      </c>
      <c r="W88" s="32">
        <v>689550</v>
      </c>
      <c r="X88" s="32"/>
      <c r="Y88" s="32"/>
      <c r="Z88" s="32">
        <f t="shared" si="21"/>
        <v>45970</v>
      </c>
      <c r="AA88" s="32">
        <f t="shared" si="19"/>
        <v>45970</v>
      </c>
      <c r="AB88" s="4"/>
      <c r="AC88" s="19">
        <v>44986</v>
      </c>
      <c r="AD88" s="19"/>
      <c r="AE88" s="19"/>
      <c r="AF88" s="4" t="s">
        <v>43</v>
      </c>
    </row>
    <row r="89" spans="1:32" ht="134.25" customHeight="1" x14ac:dyDescent="0.3">
      <c r="A89" s="18" t="s">
        <v>643</v>
      </c>
      <c r="B89" s="19">
        <v>44705</v>
      </c>
      <c r="C89" s="17">
        <v>1416</v>
      </c>
      <c r="D89" s="18" t="s">
        <v>644</v>
      </c>
      <c r="E89" s="23" t="s">
        <v>550</v>
      </c>
      <c r="F89" s="19">
        <v>44727</v>
      </c>
      <c r="G89" s="18" t="s">
        <v>645</v>
      </c>
      <c r="H89" s="4" t="s">
        <v>56</v>
      </c>
      <c r="I89" s="4" t="s">
        <v>646</v>
      </c>
      <c r="J89" s="32">
        <v>11908450</v>
      </c>
      <c r="K89" s="33">
        <f t="shared" si="16"/>
        <v>11908450</v>
      </c>
      <c r="L89" s="33">
        <f t="shared" si="16"/>
        <v>11908450</v>
      </c>
      <c r="M89" s="4" t="s">
        <v>493</v>
      </c>
      <c r="N89" s="4" t="s">
        <v>647</v>
      </c>
      <c r="O89" s="4" t="s">
        <v>40</v>
      </c>
      <c r="P89" s="41">
        <v>100</v>
      </c>
      <c r="Q89" s="17">
        <v>0</v>
      </c>
      <c r="R89" s="17" t="s">
        <v>95</v>
      </c>
      <c r="S89" s="42">
        <v>500</v>
      </c>
      <c r="T89" s="33">
        <f t="shared" si="17"/>
        <v>7.85</v>
      </c>
      <c r="U89" s="32">
        <f t="shared" si="20"/>
        <v>3925</v>
      </c>
      <c r="V89" s="32">
        <f t="shared" si="22"/>
        <v>1517000</v>
      </c>
      <c r="W89" s="32">
        <v>1517000</v>
      </c>
      <c r="X89" s="32"/>
      <c r="Y89" s="32"/>
      <c r="Z89" s="32">
        <f t="shared" si="21"/>
        <v>3034</v>
      </c>
      <c r="AA89" s="32">
        <f t="shared" si="19"/>
        <v>3034</v>
      </c>
      <c r="AB89" s="4"/>
      <c r="AC89" s="19">
        <v>44986</v>
      </c>
      <c r="AD89" s="19"/>
      <c r="AE89" s="19"/>
      <c r="AF89" s="4" t="s">
        <v>43</v>
      </c>
    </row>
    <row r="90" spans="1:32" ht="150" customHeight="1" x14ac:dyDescent="0.3">
      <c r="A90" s="18" t="s">
        <v>648</v>
      </c>
      <c r="B90" s="19">
        <v>44705</v>
      </c>
      <c r="C90" s="17">
        <v>1416</v>
      </c>
      <c r="D90" s="18" t="s">
        <v>649</v>
      </c>
      <c r="E90" s="23" t="s">
        <v>650</v>
      </c>
      <c r="F90" s="19">
        <v>44726</v>
      </c>
      <c r="G90" s="18" t="s">
        <v>651</v>
      </c>
      <c r="H90" s="4" t="s">
        <v>90</v>
      </c>
      <c r="I90" s="4" t="s">
        <v>652</v>
      </c>
      <c r="J90" s="32">
        <v>130502064</v>
      </c>
      <c r="K90" s="33">
        <f t="shared" si="16"/>
        <v>130502064</v>
      </c>
      <c r="L90" s="33">
        <f t="shared" si="16"/>
        <v>130502064</v>
      </c>
      <c r="M90" s="4" t="s">
        <v>653</v>
      </c>
      <c r="N90" s="4" t="s">
        <v>654</v>
      </c>
      <c r="O90" s="4" t="s">
        <v>234</v>
      </c>
      <c r="P90" s="41">
        <v>0</v>
      </c>
      <c r="Q90" s="17">
        <v>100</v>
      </c>
      <c r="R90" s="17" t="s">
        <v>95</v>
      </c>
      <c r="S90" s="42">
        <v>400</v>
      </c>
      <c r="T90" s="33">
        <f t="shared" si="17"/>
        <v>29.48</v>
      </c>
      <c r="U90" s="32">
        <f t="shared" si="20"/>
        <v>11792</v>
      </c>
      <c r="V90" s="32">
        <f t="shared" si="22"/>
        <v>4426800</v>
      </c>
      <c r="W90" s="32">
        <v>4426800</v>
      </c>
      <c r="X90" s="32"/>
      <c r="Y90" s="32"/>
      <c r="Z90" s="32">
        <f t="shared" si="21"/>
        <v>11067</v>
      </c>
      <c r="AA90" s="32">
        <f t="shared" si="19"/>
        <v>11067</v>
      </c>
      <c r="AB90" s="4"/>
      <c r="AC90" s="19">
        <v>44986</v>
      </c>
      <c r="AD90" s="19"/>
      <c r="AE90" s="19"/>
      <c r="AF90" s="4" t="s">
        <v>43</v>
      </c>
    </row>
    <row r="91" spans="1:32" ht="125.25" customHeight="1" x14ac:dyDescent="0.3">
      <c r="A91" s="18" t="s">
        <v>655</v>
      </c>
      <c r="B91" s="19">
        <v>44705</v>
      </c>
      <c r="C91" s="17">
        <v>1416</v>
      </c>
      <c r="D91" s="18" t="s">
        <v>656</v>
      </c>
      <c r="E91" s="23" t="s">
        <v>657</v>
      </c>
      <c r="F91" s="19">
        <v>44727</v>
      </c>
      <c r="G91" s="18" t="s">
        <v>658</v>
      </c>
      <c r="H91" s="4" t="s">
        <v>90</v>
      </c>
      <c r="I91" s="4" t="s">
        <v>659</v>
      </c>
      <c r="J91" s="32">
        <v>266280000</v>
      </c>
      <c r="K91" s="33">
        <f t="shared" si="16"/>
        <v>266280000</v>
      </c>
      <c r="L91" s="33">
        <f t="shared" si="16"/>
        <v>266280000</v>
      </c>
      <c r="M91" s="4" t="s">
        <v>602</v>
      </c>
      <c r="N91" s="4" t="s">
        <v>660</v>
      </c>
      <c r="O91" s="4" t="s">
        <v>84</v>
      </c>
      <c r="P91" s="41">
        <v>0</v>
      </c>
      <c r="Q91" s="17">
        <v>100</v>
      </c>
      <c r="R91" s="17" t="s">
        <v>95</v>
      </c>
      <c r="S91" s="42">
        <v>1200</v>
      </c>
      <c r="T91" s="33">
        <f t="shared" si="17"/>
        <v>12.68</v>
      </c>
      <c r="U91" s="32">
        <f t="shared" si="20"/>
        <v>15216</v>
      </c>
      <c r="V91" s="32">
        <f t="shared" si="22"/>
        <v>21000000</v>
      </c>
      <c r="W91" s="32">
        <v>21000000</v>
      </c>
      <c r="X91" s="32"/>
      <c r="Y91" s="32"/>
      <c r="Z91" s="32">
        <f t="shared" si="21"/>
        <v>17500</v>
      </c>
      <c r="AA91" s="32">
        <f t="shared" si="19"/>
        <v>17500</v>
      </c>
      <c r="AB91" s="4"/>
      <c r="AC91" s="19">
        <v>44986</v>
      </c>
      <c r="AD91" s="19"/>
      <c r="AE91" s="19"/>
      <c r="AF91" s="4" t="s">
        <v>43</v>
      </c>
    </row>
    <row r="92" spans="1:32" ht="197.25" customHeight="1" x14ac:dyDescent="0.3">
      <c r="A92" s="18" t="s">
        <v>661</v>
      </c>
      <c r="B92" s="19">
        <v>44705</v>
      </c>
      <c r="C92" s="17">
        <v>1416</v>
      </c>
      <c r="D92" s="18" t="s">
        <v>662</v>
      </c>
      <c r="E92" s="23" t="s">
        <v>663</v>
      </c>
      <c r="F92" s="19">
        <v>44733</v>
      </c>
      <c r="G92" s="18" t="s">
        <v>664</v>
      </c>
      <c r="H92" s="4" t="s">
        <v>90</v>
      </c>
      <c r="I92" s="4" t="s">
        <v>665</v>
      </c>
      <c r="J92" s="32">
        <v>514563752</v>
      </c>
      <c r="K92" s="33">
        <f t="shared" si="16"/>
        <v>514563752</v>
      </c>
      <c r="L92" s="33">
        <f t="shared" si="16"/>
        <v>514563752</v>
      </c>
      <c r="M92" s="4" t="s">
        <v>653</v>
      </c>
      <c r="N92" s="4" t="s">
        <v>666</v>
      </c>
      <c r="O92" s="4" t="s">
        <v>234</v>
      </c>
      <c r="P92" s="41">
        <v>0</v>
      </c>
      <c r="Q92" s="17">
        <v>100</v>
      </c>
      <c r="R92" s="17" t="s">
        <v>95</v>
      </c>
      <c r="S92" s="42">
        <v>800</v>
      </c>
      <c r="T92" s="33">
        <f t="shared" si="17"/>
        <v>25.33</v>
      </c>
      <c r="U92" s="32">
        <f t="shared" si="20"/>
        <v>20264</v>
      </c>
      <c r="V92" s="32">
        <f t="shared" si="22"/>
        <v>20314400</v>
      </c>
      <c r="W92" s="32">
        <v>20314400</v>
      </c>
      <c r="X92" s="32"/>
      <c r="Y92" s="32"/>
      <c r="Z92" s="32">
        <f t="shared" si="21"/>
        <v>25393</v>
      </c>
      <c r="AA92" s="32">
        <f t="shared" si="19"/>
        <v>25393</v>
      </c>
      <c r="AB92" s="4"/>
      <c r="AC92" s="19">
        <v>44986</v>
      </c>
      <c r="AD92" s="19"/>
      <c r="AE92" s="19"/>
      <c r="AF92" s="4" t="s">
        <v>43</v>
      </c>
    </row>
    <row r="93" spans="1:32" ht="78" x14ac:dyDescent="0.3">
      <c r="A93" s="18" t="s">
        <v>667</v>
      </c>
      <c r="B93" s="19">
        <v>44705</v>
      </c>
      <c r="C93" s="17">
        <v>1416</v>
      </c>
      <c r="D93" s="18" t="s">
        <v>282</v>
      </c>
      <c r="E93" s="23" t="s">
        <v>282</v>
      </c>
      <c r="F93" s="19" t="s">
        <v>282</v>
      </c>
      <c r="G93" s="17" t="s">
        <v>282</v>
      </c>
      <c r="H93" s="4" t="s">
        <v>282</v>
      </c>
      <c r="I93" s="4" t="s">
        <v>668</v>
      </c>
      <c r="J93" s="32">
        <v>0</v>
      </c>
      <c r="K93" s="33">
        <f t="shared" si="16"/>
        <v>0</v>
      </c>
      <c r="L93" s="33">
        <f t="shared" si="16"/>
        <v>0</v>
      </c>
      <c r="M93" s="4"/>
      <c r="N93" s="4"/>
      <c r="O93" s="4"/>
      <c r="P93" s="41"/>
      <c r="Q93" s="17"/>
      <c r="R93" s="17"/>
      <c r="S93" s="42"/>
      <c r="T93" s="33" t="e">
        <f t="shared" si="17"/>
        <v>#DIV/0!</v>
      </c>
      <c r="U93" s="32" t="e">
        <f t="shared" si="20"/>
        <v>#DIV/0!</v>
      </c>
      <c r="V93" s="32">
        <f t="shared" si="22"/>
        <v>0</v>
      </c>
      <c r="W93" s="32"/>
      <c r="X93" s="32"/>
      <c r="Y93" s="32"/>
      <c r="Z93" s="32" t="e">
        <f t="shared" si="21"/>
        <v>#DIV/0!</v>
      </c>
      <c r="AA93" s="32" t="e">
        <f t="shared" si="19"/>
        <v>#DIV/0!</v>
      </c>
      <c r="AB93" s="4"/>
      <c r="AC93" s="19"/>
      <c r="AD93" s="19"/>
      <c r="AE93" s="19"/>
      <c r="AF93" s="4"/>
    </row>
    <row r="94" spans="1:32" ht="179.25" customHeight="1" x14ac:dyDescent="0.3">
      <c r="A94" s="25" t="s">
        <v>669</v>
      </c>
      <c r="B94" s="26">
        <v>44708</v>
      </c>
      <c r="C94" s="27">
        <v>1416</v>
      </c>
      <c r="D94" s="25" t="s">
        <v>670</v>
      </c>
      <c r="E94" s="23" t="s">
        <v>671</v>
      </c>
      <c r="F94" s="26">
        <v>44729</v>
      </c>
      <c r="G94" s="25" t="s">
        <v>672</v>
      </c>
      <c r="H94" s="28" t="s">
        <v>393</v>
      </c>
      <c r="I94" s="28" t="s">
        <v>673</v>
      </c>
      <c r="J94" s="32">
        <v>35425048</v>
      </c>
      <c r="K94" s="33">
        <f t="shared" si="16"/>
        <v>35425048</v>
      </c>
      <c r="L94" s="33">
        <f t="shared" si="16"/>
        <v>35425048</v>
      </c>
      <c r="M94" s="28" t="s">
        <v>674</v>
      </c>
      <c r="N94" s="28" t="s">
        <v>675</v>
      </c>
      <c r="O94" s="28" t="s">
        <v>40</v>
      </c>
      <c r="P94" s="49">
        <v>100</v>
      </c>
      <c r="Q94" s="27">
        <v>0</v>
      </c>
      <c r="R94" s="27" t="s">
        <v>69</v>
      </c>
      <c r="S94" s="50">
        <v>20</v>
      </c>
      <c r="T94" s="33">
        <f t="shared" si="17"/>
        <v>594.38</v>
      </c>
      <c r="U94" s="32">
        <f t="shared" si="20"/>
        <v>11887.6</v>
      </c>
      <c r="V94" s="32">
        <f t="shared" si="22"/>
        <v>59600</v>
      </c>
      <c r="W94" s="56">
        <v>59600</v>
      </c>
      <c r="X94" s="56"/>
      <c r="Y94" s="56"/>
      <c r="Z94" s="32">
        <f t="shared" si="21"/>
        <v>2980</v>
      </c>
      <c r="AA94" s="32">
        <f t="shared" si="19"/>
        <v>2980</v>
      </c>
      <c r="AB94" s="28"/>
      <c r="AC94" s="26">
        <v>44986</v>
      </c>
      <c r="AD94" s="26"/>
      <c r="AE94" s="26"/>
      <c r="AF94" s="4" t="s">
        <v>43</v>
      </c>
    </row>
    <row r="95" spans="1:32" ht="78" x14ac:dyDescent="0.3">
      <c r="A95" s="18" t="s">
        <v>676</v>
      </c>
      <c r="B95" s="19">
        <v>44708</v>
      </c>
      <c r="C95" s="17">
        <v>1416</v>
      </c>
      <c r="D95" s="18" t="s">
        <v>677</v>
      </c>
      <c r="E95" s="23" t="s">
        <v>678</v>
      </c>
      <c r="F95" s="19">
        <v>44739</v>
      </c>
      <c r="G95" s="17" t="s">
        <v>679</v>
      </c>
      <c r="H95" s="4" t="s">
        <v>680</v>
      </c>
      <c r="I95" s="4" t="s">
        <v>283</v>
      </c>
      <c r="J95" s="32">
        <v>380860928</v>
      </c>
      <c r="K95" s="33">
        <f t="shared" ref="K95:L126" si="23">J95</f>
        <v>380860928</v>
      </c>
      <c r="L95" s="33">
        <v>761721856</v>
      </c>
      <c r="M95" s="4" t="s">
        <v>211</v>
      </c>
      <c r="N95" s="4" t="s">
        <v>681</v>
      </c>
      <c r="O95" s="4" t="s">
        <v>40</v>
      </c>
      <c r="P95" s="17">
        <v>100</v>
      </c>
      <c r="Q95" s="17">
        <v>0</v>
      </c>
      <c r="R95" s="17" t="s">
        <v>85</v>
      </c>
      <c r="S95" s="42">
        <v>28</v>
      </c>
      <c r="T95" s="33">
        <f t="shared" si="17"/>
        <v>258.39999999999998</v>
      </c>
      <c r="U95" s="32">
        <f t="shared" si="20"/>
        <v>7235.1999999999989</v>
      </c>
      <c r="V95" s="32">
        <f t="shared" si="22"/>
        <v>2947840</v>
      </c>
      <c r="W95" s="32">
        <v>1473920</v>
      </c>
      <c r="X95" s="32">
        <v>1473920</v>
      </c>
      <c r="Y95" s="32"/>
      <c r="Z95" s="32">
        <f t="shared" si="21"/>
        <v>105280</v>
      </c>
      <c r="AA95" s="32">
        <f t="shared" si="19"/>
        <v>105280</v>
      </c>
      <c r="AB95" s="4"/>
      <c r="AC95" s="19">
        <v>44958</v>
      </c>
      <c r="AD95" s="19">
        <v>45323</v>
      </c>
      <c r="AE95" s="19"/>
      <c r="AF95" s="4" t="s">
        <v>43</v>
      </c>
    </row>
    <row r="96" spans="1:32" ht="78" x14ac:dyDescent="0.3">
      <c r="A96" s="18" t="s">
        <v>682</v>
      </c>
      <c r="B96" s="19">
        <v>44706</v>
      </c>
      <c r="C96" s="17">
        <v>1416</v>
      </c>
      <c r="D96" s="18" t="s">
        <v>683</v>
      </c>
      <c r="E96" s="23" t="s">
        <v>684</v>
      </c>
      <c r="F96" s="19">
        <v>44729</v>
      </c>
      <c r="G96" s="17" t="s">
        <v>685</v>
      </c>
      <c r="H96" s="4" t="s">
        <v>56</v>
      </c>
      <c r="I96" s="4" t="s">
        <v>686</v>
      </c>
      <c r="J96" s="32">
        <v>137016230.40000001</v>
      </c>
      <c r="K96" s="33">
        <f t="shared" si="23"/>
        <v>137016230.40000001</v>
      </c>
      <c r="L96" s="33">
        <v>274032460.80000001</v>
      </c>
      <c r="M96" s="4" t="s">
        <v>687</v>
      </c>
      <c r="N96" s="4" t="s">
        <v>688</v>
      </c>
      <c r="O96" s="4" t="s">
        <v>179</v>
      </c>
      <c r="P96" s="41">
        <v>0</v>
      </c>
      <c r="Q96" s="17">
        <v>100</v>
      </c>
      <c r="R96" s="17" t="s">
        <v>85</v>
      </c>
      <c r="S96" s="42">
        <v>10</v>
      </c>
      <c r="T96" s="33">
        <f t="shared" si="17"/>
        <v>2013.76</v>
      </c>
      <c r="U96" s="32">
        <f t="shared" si="20"/>
        <v>20137.599999999999</v>
      </c>
      <c r="V96" s="32">
        <f t="shared" si="22"/>
        <v>136080</v>
      </c>
      <c r="W96" s="32">
        <v>68040</v>
      </c>
      <c r="X96" s="32">
        <v>68040</v>
      </c>
      <c r="Y96" s="32"/>
      <c r="Z96" s="32">
        <f t="shared" si="21"/>
        <v>13608</v>
      </c>
      <c r="AA96" s="32">
        <f t="shared" si="19"/>
        <v>13608</v>
      </c>
      <c r="AB96" s="4"/>
      <c r="AC96" s="19">
        <v>45031</v>
      </c>
      <c r="AD96" s="19">
        <v>45397</v>
      </c>
      <c r="AE96" s="19"/>
      <c r="AF96" s="4" t="s">
        <v>43</v>
      </c>
    </row>
    <row r="97" spans="1:34" s="3" customFormat="1" ht="153" customHeight="1" x14ac:dyDescent="0.3">
      <c r="A97" s="18" t="s">
        <v>689</v>
      </c>
      <c r="B97" s="19">
        <v>44708</v>
      </c>
      <c r="C97" s="17">
        <v>1416</v>
      </c>
      <c r="D97" s="18" t="s">
        <v>690</v>
      </c>
      <c r="E97" s="23" t="s">
        <v>691</v>
      </c>
      <c r="F97" s="19">
        <v>44732</v>
      </c>
      <c r="G97" s="18" t="s">
        <v>692</v>
      </c>
      <c r="H97" s="4" t="s">
        <v>507</v>
      </c>
      <c r="I97" s="4" t="s">
        <v>693</v>
      </c>
      <c r="J97" s="32">
        <v>207458313.91999999</v>
      </c>
      <c r="K97" s="33">
        <f t="shared" si="23"/>
        <v>207458313.91999999</v>
      </c>
      <c r="L97" s="33">
        <f>K97</f>
        <v>207458313.91999999</v>
      </c>
      <c r="M97" s="4" t="s">
        <v>694</v>
      </c>
      <c r="N97" s="4" t="s">
        <v>695</v>
      </c>
      <c r="O97" s="4" t="s">
        <v>40</v>
      </c>
      <c r="P97" s="41">
        <v>100</v>
      </c>
      <c r="Q97" s="17">
        <v>0</v>
      </c>
      <c r="R97" s="17" t="s">
        <v>69</v>
      </c>
      <c r="S97" s="42">
        <v>120</v>
      </c>
      <c r="T97" s="33">
        <f t="shared" si="17"/>
        <v>31.459999999999997</v>
      </c>
      <c r="U97" s="32">
        <f t="shared" si="20"/>
        <v>3775.2</v>
      </c>
      <c r="V97" s="32">
        <f t="shared" si="22"/>
        <v>6594352</v>
      </c>
      <c r="W97" s="32">
        <v>6594352</v>
      </c>
      <c r="X97" s="32"/>
      <c r="Y97" s="32"/>
      <c r="Z97" s="32">
        <f t="shared" si="21"/>
        <v>54952.933333333334</v>
      </c>
      <c r="AA97" s="32">
        <f t="shared" si="19"/>
        <v>54953</v>
      </c>
      <c r="AB97" s="4"/>
      <c r="AC97" s="19">
        <v>44986</v>
      </c>
      <c r="AD97" s="19"/>
      <c r="AE97" s="19"/>
      <c r="AF97" s="4" t="s">
        <v>43</v>
      </c>
      <c r="AG97"/>
    </row>
    <row r="98" spans="1:34" ht="124.8" x14ac:dyDescent="0.3">
      <c r="A98" s="18" t="s">
        <v>696</v>
      </c>
      <c r="B98" s="19">
        <v>44715</v>
      </c>
      <c r="C98" s="17">
        <v>1416</v>
      </c>
      <c r="D98" s="18" t="s">
        <v>697</v>
      </c>
      <c r="E98" s="23" t="s">
        <v>698</v>
      </c>
      <c r="F98" s="19">
        <v>44746</v>
      </c>
      <c r="G98" s="17" t="s">
        <v>699</v>
      </c>
      <c r="H98" s="4" t="s">
        <v>700</v>
      </c>
      <c r="I98" s="4" t="s">
        <v>701</v>
      </c>
      <c r="J98" s="32">
        <v>620032406.39999998</v>
      </c>
      <c r="K98" s="33">
        <f t="shared" si="23"/>
        <v>620032406.39999998</v>
      </c>
      <c r="L98" s="33">
        <v>1240064812.8</v>
      </c>
      <c r="M98" s="4" t="s">
        <v>702</v>
      </c>
      <c r="N98" s="4" t="s">
        <v>703</v>
      </c>
      <c r="O98" s="4" t="s">
        <v>405</v>
      </c>
      <c r="P98" s="41">
        <v>0</v>
      </c>
      <c r="Q98" s="17">
        <v>100</v>
      </c>
      <c r="R98" s="17" t="s">
        <v>704</v>
      </c>
      <c r="S98" s="42">
        <v>120</v>
      </c>
      <c r="T98" s="33">
        <f t="shared" si="17"/>
        <v>142.66999999999999</v>
      </c>
      <c r="U98" s="32">
        <f t="shared" si="20"/>
        <v>17120.399999999998</v>
      </c>
      <c r="V98" s="32">
        <f t="shared" si="22"/>
        <v>8691840</v>
      </c>
      <c r="W98" s="32">
        <v>4345920</v>
      </c>
      <c r="X98" s="32">
        <v>4345920</v>
      </c>
      <c r="Y98" s="32"/>
      <c r="Z98" s="32">
        <f t="shared" si="21"/>
        <v>72432</v>
      </c>
      <c r="AA98" s="32">
        <f t="shared" si="19"/>
        <v>72432</v>
      </c>
      <c r="AB98" s="4"/>
      <c r="AC98" s="19">
        <v>44986</v>
      </c>
      <c r="AD98" s="19">
        <v>45352</v>
      </c>
      <c r="AE98" s="19"/>
      <c r="AF98" s="4" t="s">
        <v>43</v>
      </c>
    </row>
    <row r="99" spans="1:34" ht="177" customHeight="1" x14ac:dyDescent="0.3">
      <c r="A99" s="18" t="s">
        <v>705</v>
      </c>
      <c r="B99" s="19">
        <v>44715</v>
      </c>
      <c r="C99" s="17">
        <v>1416</v>
      </c>
      <c r="D99" s="18" t="s">
        <v>706</v>
      </c>
      <c r="E99" s="23" t="s">
        <v>707</v>
      </c>
      <c r="F99" s="19">
        <v>44750</v>
      </c>
      <c r="G99" s="18" t="s">
        <v>708</v>
      </c>
      <c r="H99" s="4" t="s">
        <v>709</v>
      </c>
      <c r="I99" s="4" t="s">
        <v>710</v>
      </c>
      <c r="J99" s="32">
        <v>1340305164.6600001</v>
      </c>
      <c r="K99" s="33">
        <f t="shared" si="23"/>
        <v>1340305164.6600001</v>
      </c>
      <c r="L99" s="33">
        <f>K99</f>
        <v>1340305164.6600001</v>
      </c>
      <c r="M99" s="4" t="s">
        <v>711</v>
      </c>
      <c r="N99" s="4" t="s">
        <v>712</v>
      </c>
      <c r="O99" s="4" t="s">
        <v>713</v>
      </c>
      <c r="P99" s="41">
        <v>100</v>
      </c>
      <c r="Q99" s="17">
        <v>0</v>
      </c>
      <c r="R99" s="42" t="s">
        <v>69</v>
      </c>
      <c r="S99" s="43" t="s">
        <v>714</v>
      </c>
      <c r="T99" s="33">
        <f t="shared" si="17"/>
        <v>1212.97</v>
      </c>
      <c r="U99" s="47" t="s">
        <v>715</v>
      </c>
      <c r="V99" s="32">
        <f t="shared" si="22"/>
        <v>1104978</v>
      </c>
      <c r="W99" s="32">
        <v>718236</v>
      </c>
      <c r="X99" s="32">
        <v>386742</v>
      </c>
      <c r="Y99" s="32"/>
      <c r="Z99" s="47" t="s">
        <v>716</v>
      </c>
      <c r="AA99" s="47" t="s">
        <v>717</v>
      </c>
      <c r="AB99" s="4"/>
      <c r="AC99" s="19">
        <v>44958</v>
      </c>
      <c r="AD99" s="19">
        <v>45047</v>
      </c>
      <c r="AE99" s="19"/>
      <c r="AF99" s="4" t="s">
        <v>43</v>
      </c>
    </row>
    <row r="100" spans="1:34" ht="93.6" x14ac:dyDescent="0.3">
      <c r="A100" s="18" t="s">
        <v>718</v>
      </c>
      <c r="B100" s="19">
        <v>44715</v>
      </c>
      <c r="C100" s="17">
        <v>1416</v>
      </c>
      <c r="D100" s="18" t="s">
        <v>719</v>
      </c>
      <c r="E100" s="23" t="s">
        <v>720</v>
      </c>
      <c r="F100" s="19">
        <v>44746</v>
      </c>
      <c r="G100" s="17" t="s">
        <v>721</v>
      </c>
      <c r="H100" s="4" t="s">
        <v>56</v>
      </c>
      <c r="I100" s="4" t="s">
        <v>722</v>
      </c>
      <c r="J100" s="32">
        <v>1028244621.25</v>
      </c>
      <c r="K100" s="33">
        <f t="shared" si="23"/>
        <v>1028244621.25</v>
      </c>
      <c r="L100" s="33">
        <f>K100</f>
        <v>1028244621.25</v>
      </c>
      <c r="M100" s="4" t="s">
        <v>723</v>
      </c>
      <c r="N100" s="4" t="s">
        <v>724</v>
      </c>
      <c r="O100" s="4" t="s">
        <v>84</v>
      </c>
      <c r="P100" s="17">
        <v>0</v>
      </c>
      <c r="Q100" s="17">
        <v>100</v>
      </c>
      <c r="R100" s="17" t="s">
        <v>85</v>
      </c>
      <c r="S100" s="42">
        <v>1</v>
      </c>
      <c r="T100" s="33">
        <f t="shared" si="17"/>
        <v>23003.75</v>
      </c>
      <c r="U100" s="32">
        <f>T100*S100</f>
        <v>23003.75</v>
      </c>
      <c r="V100" s="32">
        <f t="shared" si="22"/>
        <v>44699</v>
      </c>
      <c r="W100" s="32">
        <v>33532</v>
      </c>
      <c r="X100" s="32">
        <v>11167</v>
      </c>
      <c r="Y100" s="32"/>
      <c r="Z100" s="32">
        <f t="shared" ref="Z100:Z126" si="24">V100/S100</f>
        <v>44699</v>
      </c>
      <c r="AA100" s="32">
        <f t="shared" ref="AA100:AA163" si="25">_xlfn.CEILING.MATH(Z100)</f>
        <v>44699</v>
      </c>
      <c r="AB100" s="4"/>
      <c r="AC100" s="19">
        <v>45031</v>
      </c>
      <c r="AD100" s="19">
        <v>45108</v>
      </c>
      <c r="AE100" s="19"/>
      <c r="AF100" s="4" t="s">
        <v>43</v>
      </c>
    </row>
    <row r="101" spans="1:34" ht="62.4" x14ac:dyDescent="0.3">
      <c r="A101" s="18" t="s">
        <v>725</v>
      </c>
      <c r="B101" s="19">
        <v>44719</v>
      </c>
      <c r="C101" s="17" t="s">
        <v>32</v>
      </c>
      <c r="D101" s="18" t="s">
        <v>726</v>
      </c>
      <c r="E101" s="23" t="s">
        <v>727</v>
      </c>
      <c r="F101" s="19">
        <v>44746</v>
      </c>
      <c r="G101" s="17" t="s">
        <v>728</v>
      </c>
      <c r="H101" s="4" t="s">
        <v>729</v>
      </c>
      <c r="I101" s="4" t="s">
        <v>730</v>
      </c>
      <c r="J101" s="32">
        <v>255175.8</v>
      </c>
      <c r="K101" s="33">
        <f t="shared" si="23"/>
        <v>255175.8</v>
      </c>
      <c r="L101" s="33">
        <f>K101</f>
        <v>255175.8</v>
      </c>
      <c r="M101" s="19" t="s">
        <v>731</v>
      </c>
      <c r="N101" s="4" t="s">
        <v>732</v>
      </c>
      <c r="O101" s="4" t="s">
        <v>84</v>
      </c>
      <c r="P101" s="41">
        <v>0</v>
      </c>
      <c r="Q101" s="17">
        <v>100</v>
      </c>
      <c r="R101" s="42" t="s">
        <v>69</v>
      </c>
      <c r="S101" s="17">
        <v>60</v>
      </c>
      <c r="T101" s="33">
        <f>J101/V101</f>
        <v>184.91</v>
      </c>
      <c r="U101" s="32">
        <f>T101*S101</f>
        <v>11094.6</v>
      </c>
      <c r="V101" s="32">
        <f t="shared" si="22"/>
        <v>1380</v>
      </c>
      <c r="W101" s="32">
        <v>1380</v>
      </c>
      <c r="X101" s="32"/>
      <c r="Y101" s="32"/>
      <c r="Z101" s="32">
        <f t="shared" si="24"/>
        <v>23</v>
      </c>
      <c r="AA101" s="32">
        <f t="shared" si="25"/>
        <v>23</v>
      </c>
      <c r="AB101" s="4"/>
      <c r="AC101" s="19">
        <v>44986</v>
      </c>
      <c r="AD101" s="19"/>
      <c r="AE101" s="19"/>
      <c r="AF101" s="4" t="s">
        <v>43</v>
      </c>
    </row>
    <row r="102" spans="1:34" ht="117.75" customHeight="1" x14ac:dyDescent="0.3">
      <c r="A102" s="18" t="s">
        <v>733</v>
      </c>
      <c r="B102" s="19">
        <v>44719</v>
      </c>
      <c r="C102" s="17" t="s">
        <v>32</v>
      </c>
      <c r="D102" s="18" t="s">
        <v>734</v>
      </c>
      <c r="E102" s="23" t="s">
        <v>735</v>
      </c>
      <c r="F102" s="19">
        <v>44746</v>
      </c>
      <c r="G102" s="18" t="s">
        <v>736</v>
      </c>
      <c r="H102" s="4" t="s">
        <v>393</v>
      </c>
      <c r="I102" s="4" t="s">
        <v>737</v>
      </c>
      <c r="J102" s="32">
        <v>16246512</v>
      </c>
      <c r="K102" s="33">
        <f t="shared" si="23"/>
        <v>16246512</v>
      </c>
      <c r="L102" s="33">
        <f>K102</f>
        <v>16246512</v>
      </c>
      <c r="M102" s="4" t="s">
        <v>738</v>
      </c>
      <c r="N102" s="4" t="s">
        <v>739</v>
      </c>
      <c r="O102" s="4" t="s">
        <v>40</v>
      </c>
      <c r="P102" s="41">
        <v>100</v>
      </c>
      <c r="Q102" s="17">
        <v>0</v>
      </c>
      <c r="R102" s="42" t="s">
        <v>69</v>
      </c>
      <c r="S102" s="42">
        <v>120</v>
      </c>
      <c r="T102" s="33">
        <f>L102/V102</f>
        <v>65.849999999999994</v>
      </c>
      <c r="U102" s="32">
        <f>T102*S102</f>
        <v>7901.9999999999991</v>
      </c>
      <c r="V102" s="32">
        <f t="shared" si="22"/>
        <v>246720</v>
      </c>
      <c r="W102" s="32">
        <v>246720</v>
      </c>
      <c r="X102" s="32"/>
      <c r="Y102" s="32"/>
      <c r="Z102" s="32">
        <f t="shared" si="24"/>
        <v>2056</v>
      </c>
      <c r="AA102" s="32">
        <f t="shared" si="25"/>
        <v>2056</v>
      </c>
      <c r="AB102" s="4"/>
      <c r="AC102" s="19">
        <v>44986</v>
      </c>
      <c r="AD102" s="19"/>
      <c r="AE102" s="19"/>
      <c r="AF102" s="4" t="s">
        <v>43</v>
      </c>
    </row>
    <row r="103" spans="1:34" ht="140.4" x14ac:dyDescent="0.3">
      <c r="A103" s="18" t="s">
        <v>740</v>
      </c>
      <c r="B103" s="19">
        <v>44719</v>
      </c>
      <c r="C103" s="17" t="s">
        <v>32</v>
      </c>
      <c r="D103" s="18" t="s">
        <v>741</v>
      </c>
      <c r="E103" s="23" t="s">
        <v>742</v>
      </c>
      <c r="F103" s="19">
        <v>44746</v>
      </c>
      <c r="G103" s="17" t="s">
        <v>743</v>
      </c>
      <c r="H103" s="4" t="s">
        <v>393</v>
      </c>
      <c r="I103" s="4" t="s">
        <v>744</v>
      </c>
      <c r="J103" s="32">
        <v>9815754</v>
      </c>
      <c r="K103" s="33">
        <f t="shared" si="23"/>
        <v>9815754</v>
      </c>
      <c r="L103" s="33">
        <f>K103</f>
        <v>9815754</v>
      </c>
      <c r="M103" s="4" t="s">
        <v>745</v>
      </c>
      <c r="N103" s="4" t="s">
        <v>746</v>
      </c>
      <c r="O103" s="4" t="s">
        <v>40</v>
      </c>
      <c r="P103" s="41">
        <v>100</v>
      </c>
      <c r="Q103" s="17">
        <v>0</v>
      </c>
      <c r="R103" s="17" t="s">
        <v>69</v>
      </c>
      <c r="S103" s="42">
        <v>60</v>
      </c>
      <c r="T103" s="33">
        <f>L103/V103</f>
        <v>1.83</v>
      </c>
      <c r="U103" s="32">
        <f>T103*S103</f>
        <v>109.80000000000001</v>
      </c>
      <c r="V103" s="32">
        <f t="shared" si="22"/>
        <v>5363800</v>
      </c>
      <c r="W103" s="32">
        <v>5363800</v>
      </c>
      <c r="X103" s="32"/>
      <c r="Y103" s="32"/>
      <c r="Z103" s="32">
        <f t="shared" si="24"/>
        <v>89396.666666666672</v>
      </c>
      <c r="AA103" s="32">
        <f t="shared" si="25"/>
        <v>89397</v>
      </c>
      <c r="AB103" s="4"/>
      <c r="AC103" s="19">
        <v>44986</v>
      </c>
      <c r="AD103" s="19"/>
      <c r="AE103" s="19"/>
      <c r="AF103" s="4" t="s">
        <v>43</v>
      </c>
    </row>
    <row r="104" spans="1:34" ht="202.8" x14ac:dyDescent="0.3">
      <c r="A104" s="18" t="s">
        <v>747</v>
      </c>
      <c r="B104" s="19">
        <v>44719</v>
      </c>
      <c r="C104" s="17">
        <v>1416</v>
      </c>
      <c r="D104" s="18" t="s">
        <v>748</v>
      </c>
      <c r="E104" s="23" t="s">
        <v>749</v>
      </c>
      <c r="F104" s="19">
        <v>44746</v>
      </c>
      <c r="G104" s="18" t="s">
        <v>750</v>
      </c>
      <c r="H104" s="4" t="s">
        <v>90</v>
      </c>
      <c r="I104" s="4" t="s">
        <v>751</v>
      </c>
      <c r="J104" s="32">
        <v>58559580</v>
      </c>
      <c r="K104" s="33">
        <f t="shared" si="23"/>
        <v>58559580</v>
      </c>
      <c r="L104" s="33">
        <v>117119160</v>
      </c>
      <c r="M104" s="4" t="s">
        <v>191</v>
      </c>
      <c r="N104" s="4" t="s">
        <v>752</v>
      </c>
      <c r="O104" s="4" t="s">
        <v>84</v>
      </c>
      <c r="P104" s="41">
        <v>0</v>
      </c>
      <c r="Q104" s="17">
        <v>100</v>
      </c>
      <c r="R104" s="17" t="s">
        <v>95</v>
      </c>
      <c r="S104" s="42">
        <v>3000</v>
      </c>
      <c r="T104" s="33">
        <f>L104/V104</f>
        <v>12.37</v>
      </c>
      <c r="U104" s="32">
        <f>T104*S104</f>
        <v>37110</v>
      </c>
      <c r="V104" s="32">
        <f t="shared" si="22"/>
        <v>9468000</v>
      </c>
      <c r="W104" s="32">
        <v>4734000</v>
      </c>
      <c r="X104" s="32">
        <v>4734000</v>
      </c>
      <c r="Y104" s="32"/>
      <c r="Z104" s="32">
        <f t="shared" si="24"/>
        <v>3156</v>
      </c>
      <c r="AA104" s="32">
        <f t="shared" si="25"/>
        <v>3156</v>
      </c>
      <c r="AB104" s="4"/>
      <c r="AC104" s="19">
        <v>44986</v>
      </c>
      <c r="AD104" s="19">
        <v>45352</v>
      </c>
      <c r="AE104" s="19"/>
      <c r="AF104" s="4" t="s">
        <v>43</v>
      </c>
    </row>
    <row r="105" spans="1:34" ht="78" x14ac:dyDescent="0.3">
      <c r="A105" s="18" t="s">
        <v>753</v>
      </c>
      <c r="B105" s="19">
        <v>44719</v>
      </c>
      <c r="C105" s="17">
        <v>1416</v>
      </c>
      <c r="D105" s="18" t="s">
        <v>754</v>
      </c>
      <c r="E105" s="23" t="s">
        <v>755</v>
      </c>
      <c r="F105" s="19">
        <v>44750</v>
      </c>
      <c r="G105" s="18" t="s">
        <v>756</v>
      </c>
      <c r="H105" s="4" t="s">
        <v>90</v>
      </c>
      <c r="I105" s="4" t="s">
        <v>757</v>
      </c>
      <c r="J105" s="32">
        <v>661336500</v>
      </c>
      <c r="K105" s="33">
        <f t="shared" si="23"/>
        <v>661336500</v>
      </c>
      <c r="L105" s="32">
        <v>1322673000</v>
      </c>
      <c r="M105" s="4" t="s">
        <v>758</v>
      </c>
      <c r="N105" s="4" t="s">
        <v>759</v>
      </c>
      <c r="O105" s="4" t="s">
        <v>170</v>
      </c>
      <c r="P105" s="41">
        <v>0</v>
      </c>
      <c r="Q105" s="17">
        <v>100</v>
      </c>
      <c r="R105" s="4" t="s">
        <v>760</v>
      </c>
      <c r="S105" s="42">
        <v>1</v>
      </c>
      <c r="T105" s="33" t="s">
        <v>761</v>
      </c>
      <c r="U105" s="33" t="s">
        <v>761</v>
      </c>
      <c r="V105" s="32">
        <f t="shared" si="22"/>
        <v>357600</v>
      </c>
      <c r="W105" s="32">
        <v>178800</v>
      </c>
      <c r="X105" s="32">
        <v>178800</v>
      </c>
      <c r="Y105" s="32"/>
      <c r="Z105" s="32">
        <f t="shared" si="24"/>
        <v>357600</v>
      </c>
      <c r="AA105" s="32">
        <f t="shared" si="25"/>
        <v>357600</v>
      </c>
      <c r="AB105" s="4"/>
      <c r="AC105" s="19">
        <v>44986</v>
      </c>
      <c r="AD105" s="19">
        <v>45352</v>
      </c>
      <c r="AE105" s="19"/>
      <c r="AF105" s="4" t="s">
        <v>43</v>
      </c>
      <c r="AG105" s="4"/>
      <c r="AH105" s="4"/>
    </row>
    <row r="106" spans="1:34" ht="109.2" x14ac:dyDescent="0.3">
      <c r="A106" s="18" t="s">
        <v>762</v>
      </c>
      <c r="B106" s="19">
        <v>44719</v>
      </c>
      <c r="C106" s="17">
        <v>1416</v>
      </c>
      <c r="D106" s="18" t="s">
        <v>763</v>
      </c>
      <c r="E106" s="23" t="s">
        <v>764</v>
      </c>
      <c r="F106" s="19">
        <v>44746</v>
      </c>
      <c r="G106" s="17" t="s">
        <v>765</v>
      </c>
      <c r="H106" s="4" t="s">
        <v>766</v>
      </c>
      <c r="I106" s="4" t="s">
        <v>767</v>
      </c>
      <c r="J106" s="32">
        <v>223738702.88</v>
      </c>
      <c r="K106" s="33">
        <f t="shared" si="23"/>
        <v>223738702.88</v>
      </c>
      <c r="L106" s="33">
        <f t="shared" si="23"/>
        <v>223738702.88</v>
      </c>
      <c r="M106" s="4" t="s">
        <v>177</v>
      </c>
      <c r="N106" s="4" t="s">
        <v>768</v>
      </c>
      <c r="O106" s="4" t="s">
        <v>179</v>
      </c>
      <c r="P106" s="41">
        <v>0</v>
      </c>
      <c r="Q106" s="17">
        <v>100</v>
      </c>
      <c r="R106" s="17" t="s">
        <v>85</v>
      </c>
      <c r="S106" s="42">
        <v>1</v>
      </c>
      <c r="T106" s="33">
        <f>L106/V106</f>
        <v>263842.81</v>
      </c>
      <c r="U106" s="32">
        <f t="shared" ref="U106:U126" si="26">T106*S106</f>
        <v>263842.81</v>
      </c>
      <c r="V106" s="32">
        <f t="shared" si="22"/>
        <v>848</v>
      </c>
      <c r="W106" s="32">
        <v>848</v>
      </c>
      <c r="X106" s="32"/>
      <c r="Y106" s="32"/>
      <c r="Z106" s="32">
        <f t="shared" si="24"/>
        <v>848</v>
      </c>
      <c r="AA106" s="32">
        <f t="shared" si="25"/>
        <v>848</v>
      </c>
      <c r="AB106" s="4"/>
      <c r="AC106" s="19">
        <v>44986</v>
      </c>
      <c r="AD106" s="19"/>
      <c r="AE106" s="19"/>
      <c r="AF106" s="4" t="s">
        <v>43</v>
      </c>
      <c r="AG106" s="4"/>
      <c r="AH106" s="4"/>
    </row>
    <row r="107" spans="1:34" ht="62.4" x14ac:dyDescent="0.3">
      <c r="A107" s="18" t="s">
        <v>769</v>
      </c>
      <c r="B107" s="19">
        <v>44719</v>
      </c>
      <c r="C107" s="17">
        <v>1416</v>
      </c>
      <c r="D107" s="18" t="s">
        <v>770</v>
      </c>
      <c r="E107" s="23" t="s">
        <v>771</v>
      </c>
      <c r="F107" s="19">
        <v>44746</v>
      </c>
      <c r="G107" s="17" t="s">
        <v>772</v>
      </c>
      <c r="H107" s="4" t="s">
        <v>766</v>
      </c>
      <c r="I107" s="4" t="s">
        <v>773</v>
      </c>
      <c r="J107" s="32">
        <v>282522763.16000003</v>
      </c>
      <c r="K107" s="33">
        <f t="shared" si="23"/>
        <v>282522763.16000003</v>
      </c>
      <c r="L107" s="33">
        <f t="shared" si="23"/>
        <v>282522763.16000003</v>
      </c>
      <c r="M107" s="4" t="s">
        <v>177</v>
      </c>
      <c r="N107" s="4" t="s">
        <v>774</v>
      </c>
      <c r="O107" s="4" t="s">
        <v>179</v>
      </c>
      <c r="P107" s="41">
        <v>0</v>
      </c>
      <c r="Q107" s="17">
        <v>100</v>
      </c>
      <c r="R107" s="17" t="s">
        <v>85</v>
      </c>
      <c r="S107" s="42">
        <v>1</v>
      </c>
      <c r="T107" s="33">
        <f>L107/V107</f>
        <v>52768.540000000008</v>
      </c>
      <c r="U107" s="32">
        <f t="shared" si="26"/>
        <v>52768.540000000008</v>
      </c>
      <c r="V107" s="32">
        <f t="shared" si="22"/>
        <v>5354</v>
      </c>
      <c r="W107" s="32">
        <v>5354</v>
      </c>
      <c r="X107" s="32"/>
      <c r="Y107" s="32"/>
      <c r="Z107" s="32">
        <f t="shared" si="24"/>
        <v>5354</v>
      </c>
      <c r="AA107" s="32">
        <f t="shared" si="25"/>
        <v>5354</v>
      </c>
      <c r="AB107" s="4"/>
      <c r="AC107" s="19">
        <v>44986</v>
      </c>
      <c r="AD107" s="19"/>
      <c r="AE107" s="19"/>
      <c r="AF107" s="4" t="s">
        <v>43</v>
      </c>
    </row>
    <row r="108" spans="1:34" ht="57.6" x14ac:dyDescent="0.3">
      <c r="A108" s="18" t="s">
        <v>775</v>
      </c>
      <c r="B108" s="19">
        <v>44721</v>
      </c>
      <c r="C108" s="17" t="s">
        <v>32</v>
      </c>
      <c r="D108" s="18" t="s">
        <v>776</v>
      </c>
      <c r="E108" s="23" t="s">
        <v>777</v>
      </c>
      <c r="F108" s="19">
        <v>44746</v>
      </c>
      <c r="G108" s="18" t="s">
        <v>778</v>
      </c>
      <c r="H108" s="4" t="s">
        <v>48</v>
      </c>
      <c r="I108" s="4" t="s">
        <v>779</v>
      </c>
      <c r="J108" s="32">
        <v>97072971</v>
      </c>
      <c r="K108" s="33">
        <f t="shared" si="23"/>
        <v>97072971</v>
      </c>
      <c r="L108" s="33">
        <f t="shared" si="23"/>
        <v>97072971</v>
      </c>
      <c r="M108" s="4" t="s">
        <v>780</v>
      </c>
      <c r="N108" s="4" t="s">
        <v>781</v>
      </c>
      <c r="O108" s="4" t="s">
        <v>40</v>
      </c>
      <c r="P108" s="41">
        <v>100</v>
      </c>
      <c r="Q108" s="17">
        <v>0</v>
      </c>
      <c r="R108" s="42" t="s">
        <v>69</v>
      </c>
      <c r="S108" s="42">
        <v>30</v>
      </c>
      <c r="T108" s="33">
        <f>L108/V108</f>
        <v>21.65</v>
      </c>
      <c r="U108" s="32">
        <f t="shared" si="26"/>
        <v>649.5</v>
      </c>
      <c r="V108" s="32">
        <f t="shared" si="22"/>
        <v>4483740</v>
      </c>
      <c r="W108" s="32">
        <v>4483740</v>
      </c>
      <c r="X108" s="32"/>
      <c r="Y108" s="32"/>
      <c r="Z108" s="32">
        <f t="shared" si="24"/>
        <v>149458</v>
      </c>
      <c r="AA108" s="32">
        <f t="shared" si="25"/>
        <v>149458</v>
      </c>
      <c r="AB108" s="4"/>
      <c r="AC108" s="19">
        <v>44986</v>
      </c>
      <c r="AD108" s="19"/>
      <c r="AE108" s="19"/>
      <c r="AF108" s="4" t="s">
        <v>43</v>
      </c>
    </row>
    <row r="109" spans="1:34" ht="187.2" x14ac:dyDescent="0.3">
      <c r="A109" s="18" t="s">
        <v>782</v>
      </c>
      <c r="B109" s="19">
        <v>44721</v>
      </c>
      <c r="C109" s="17">
        <v>1416</v>
      </c>
      <c r="D109" s="18" t="s">
        <v>783</v>
      </c>
      <c r="E109" s="23" t="s">
        <v>784</v>
      </c>
      <c r="F109" s="19">
        <v>44747</v>
      </c>
      <c r="G109" s="17" t="s">
        <v>785</v>
      </c>
      <c r="H109" s="4" t="s">
        <v>56</v>
      </c>
      <c r="I109" s="4" t="s">
        <v>786</v>
      </c>
      <c r="J109" s="32">
        <v>10545799</v>
      </c>
      <c r="K109" s="33">
        <f t="shared" si="23"/>
        <v>10545799</v>
      </c>
      <c r="L109" s="33">
        <f t="shared" si="23"/>
        <v>10545799</v>
      </c>
      <c r="M109" s="4" t="s">
        <v>787</v>
      </c>
      <c r="N109" s="4" t="s">
        <v>788</v>
      </c>
      <c r="O109" s="4" t="s">
        <v>84</v>
      </c>
      <c r="P109" s="41">
        <v>0</v>
      </c>
      <c r="Q109" s="17">
        <v>100</v>
      </c>
      <c r="R109" s="42" t="s">
        <v>69</v>
      </c>
      <c r="S109" s="43">
        <v>1</v>
      </c>
      <c r="T109" s="33">
        <f>L109/V109</f>
        <v>14446.3</v>
      </c>
      <c r="U109" s="32">
        <f t="shared" si="26"/>
        <v>14446.3</v>
      </c>
      <c r="V109" s="32">
        <f t="shared" si="22"/>
        <v>730</v>
      </c>
      <c r="W109" s="32">
        <v>555</v>
      </c>
      <c r="X109" s="32">
        <v>175</v>
      </c>
      <c r="Y109" s="32"/>
      <c r="Z109" s="32">
        <f t="shared" si="24"/>
        <v>730</v>
      </c>
      <c r="AA109" s="32">
        <f t="shared" si="25"/>
        <v>730</v>
      </c>
      <c r="AB109" s="4"/>
      <c r="AC109" s="19">
        <v>45031</v>
      </c>
      <c r="AD109" s="19">
        <v>45108</v>
      </c>
      <c r="AE109" s="19"/>
      <c r="AF109" s="4" t="s">
        <v>43</v>
      </c>
    </row>
    <row r="110" spans="1:34" ht="63" customHeight="1" x14ac:dyDescent="0.3">
      <c r="A110" s="18" t="s">
        <v>789</v>
      </c>
      <c r="B110" s="19">
        <v>44721</v>
      </c>
      <c r="C110" s="17" t="s">
        <v>32</v>
      </c>
      <c r="D110" s="18" t="s">
        <v>790</v>
      </c>
      <c r="E110" s="23" t="s">
        <v>791</v>
      </c>
      <c r="F110" s="19">
        <v>44746</v>
      </c>
      <c r="G110" s="17" t="s">
        <v>792</v>
      </c>
      <c r="H110" s="4" t="s">
        <v>793</v>
      </c>
      <c r="I110" s="4" t="s">
        <v>794</v>
      </c>
      <c r="J110" s="32">
        <v>22402406.399999999</v>
      </c>
      <c r="K110" s="33">
        <f t="shared" si="23"/>
        <v>22402406.399999999</v>
      </c>
      <c r="L110" s="33">
        <f t="shared" si="23"/>
        <v>22402406.399999999</v>
      </c>
      <c r="M110" s="19" t="s">
        <v>795</v>
      </c>
      <c r="N110" s="4" t="s">
        <v>796</v>
      </c>
      <c r="O110" s="4" t="s">
        <v>40</v>
      </c>
      <c r="P110" s="41">
        <v>100</v>
      </c>
      <c r="Q110" s="17">
        <v>0</v>
      </c>
      <c r="R110" s="42" t="s">
        <v>69</v>
      </c>
      <c r="S110" s="17">
        <v>60</v>
      </c>
      <c r="T110" s="33">
        <f>J110/V110</f>
        <v>28.159999999999997</v>
      </c>
      <c r="U110" s="32">
        <f t="shared" si="26"/>
        <v>1689.6</v>
      </c>
      <c r="V110" s="32">
        <f t="shared" si="22"/>
        <v>795540</v>
      </c>
      <c r="W110" s="32">
        <v>795540</v>
      </c>
      <c r="X110" s="32"/>
      <c r="Y110" s="32"/>
      <c r="Z110" s="32">
        <f t="shared" si="24"/>
        <v>13259</v>
      </c>
      <c r="AA110" s="32">
        <f t="shared" si="25"/>
        <v>13259</v>
      </c>
      <c r="AB110" s="4"/>
      <c r="AC110" s="19">
        <v>44986</v>
      </c>
      <c r="AD110" s="19"/>
      <c r="AE110" s="19"/>
      <c r="AF110" s="4" t="s">
        <v>43</v>
      </c>
    </row>
    <row r="111" spans="1:34" ht="62.4" x14ac:dyDescent="0.3">
      <c r="A111" s="18" t="s">
        <v>797</v>
      </c>
      <c r="B111" s="19">
        <v>44721</v>
      </c>
      <c r="C111" s="17" t="s">
        <v>32</v>
      </c>
      <c r="D111" s="18" t="s">
        <v>798</v>
      </c>
      <c r="E111" s="23" t="s">
        <v>799</v>
      </c>
      <c r="F111" s="19">
        <v>44746</v>
      </c>
      <c r="G111" s="18" t="s">
        <v>800</v>
      </c>
      <c r="H111" s="4" t="s">
        <v>48</v>
      </c>
      <c r="I111" s="4" t="s">
        <v>801</v>
      </c>
      <c r="J111" s="32">
        <v>35863167.600000001</v>
      </c>
      <c r="K111" s="33">
        <f t="shared" si="23"/>
        <v>35863167.600000001</v>
      </c>
      <c r="L111" s="33">
        <f t="shared" si="23"/>
        <v>35863167.600000001</v>
      </c>
      <c r="M111" s="4" t="s">
        <v>802</v>
      </c>
      <c r="N111" s="4" t="s">
        <v>803</v>
      </c>
      <c r="O111" s="4" t="s">
        <v>68</v>
      </c>
      <c r="P111" s="41">
        <v>0</v>
      </c>
      <c r="Q111" s="17">
        <v>100</v>
      </c>
      <c r="R111" s="42" t="s">
        <v>69</v>
      </c>
      <c r="S111" s="42">
        <v>30</v>
      </c>
      <c r="T111" s="33">
        <f t="shared" ref="T111:T174" si="27">L111/V111</f>
        <v>414.22</v>
      </c>
      <c r="U111" s="32">
        <f t="shared" si="26"/>
        <v>12426.6</v>
      </c>
      <c r="V111" s="32">
        <f t="shared" si="22"/>
        <v>86580</v>
      </c>
      <c r="W111" s="32">
        <v>86580</v>
      </c>
      <c r="X111" s="32"/>
      <c r="Y111" s="32"/>
      <c r="Z111" s="32">
        <f t="shared" si="24"/>
        <v>2886</v>
      </c>
      <c r="AA111" s="32">
        <f t="shared" si="25"/>
        <v>2886</v>
      </c>
      <c r="AB111" s="4"/>
      <c r="AC111" s="19">
        <v>44986</v>
      </c>
      <c r="AD111" s="19"/>
      <c r="AE111" s="19"/>
      <c r="AF111" s="4" t="s">
        <v>43</v>
      </c>
    </row>
    <row r="112" spans="1:34" ht="164.25" customHeight="1" x14ac:dyDescent="0.3">
      <c r="A112" s="18" t="s">
        <v>804</v>
      </c>
      <c r="B112" s="19">
        <v>44721</v>
      </c>
      <c r="C112" s="17" t="s">
        <v>32</v>
      </c>
      <c r="D112" s="18" t="s">
        <v>805</v>
      </c>
      <c r="E112" s="23" t="s">
        <v>806</v>
      </c>
      <c r="F112" s="19">
        <v>44746</v>
      </c>
      <c r="G112" s="17" t="s">
        <v>807</v>
      </c>
      <c r="H112" s="4" t="s">
        <v>793</v>
      </c>
      <c r="I112" s="4" t="s">
        <v>808</v>
      </c>
      <c r="J112" s="32">
        <v>2508579</v>
      </c>
      <c r="K112" s="33">
        <f t="shared" si="23"/>
        <v>2508579</v>
      </c>
      <c r="L112" s="33">
        <f t="shared" si="23"/>
        <v>2508579</v>
      </c>
      <c r="M112" s="4" t="s">
        <v>795</v>
      </c>
      <c r="N112" s="4" t="s">
        <v>809</v>
      </c>
      <c r="O112" s="4" t="s">
        <v>40</v>
      </c>
      <c r="P112" s="41">
        <v>100</v>
      </c>
      <c r="Q112" s="17">
        <v>0</v>
      </c>
      <c r="R112" s="42" t="s">
        <v>69</v>
      </c>
      <c r="S112" s="42">
        <v>20</v>
      </c>
      <c r="T112" s="33">
        <f t="shared" si="27"/>
        <v>31.65</v>
      </c>
      <c r="U112" s="32">
        <f t="shared" si="26"/>
        <v>633</v>
      </c>
      <c r="V112" s="32">
        <f t="shared" si="22"/>
        <v>79260</v>
      </c>
      <c r="W112" s="32">
        <v>79260</v>
      </c>
      <c r="X112" s="32"/>
      <c r="Y112" s="32"/>
      <c r="Z112" s="32">
        <f t="shared" si="24"/>
        <v>3963</v>
      </c>
      <c r="AA112" s="32">
        <f t="shared" si="25"/>
        <v>3963</v>
      </c>
      <c r="AB112" s="4"/>
      <c r="AC112" s="19">
        <v>44986</v>
      </c>
      <c r="AD112" s="19"/>
      <c r="AE112" s="19"/>
      <c r="AF112" s="4" t="s">
        <v>43</v>
      </c>
    </row>
    <row r="113" spans="1:32" ht="144.75" customHeight="1" x14ac:dyDescent="0.3">
      <c r="A113" s="18" t="s">
        <v>810</v>
      </c>
      <c r="B113" s="19">
        <v>44721</v>
      </c>
      <c r="C113" s="17">
        <v>1416</v>
      </c>
      <c r="D113" s="18" t="s">
        <v>811</v>
      </c>
      <c r="E113" s="23" t="s">
        <v>812</v>
      </c>
      <c r="F113" s="19">
        <v>44746</v>
      </c>
      <c r="G113" s="18" t="s">
        <v>813</v>
      </c>
      <c r="H113" s="4" t="s">
        <v>729</v>
      </c>
      <c r="I113" s="4" t="s">
        <v>814</v>
      </c>
      <c r="J113" s="32">
        <v>1169454</v>
      </c>
      <c r="K113" s="33">
        <f t="shared" si="23"/>
        <v>1169454</v>
      </c>
      <c r="L113" s="33">
        <f t="shared" si="23"/>
        <v>1169454</v>
      </c>
      <c r="M113" s="4" t="s">
        <v>731</v>
      </c>
      <c r="N113" s="4" t="s">
        <v>815</v>
      </c>
      <c r="O113" s="4" t="s">
        <v>84</v>
      </c>
      <c r="P113" s="41">
        <v>0</v>
      </c>
      <c r="Q113" s="17">
        <v>100</v>
      </c>
      <c r="R113" s="42" t="s">
        <v>69</v>
      </c>
      <c r="S113" s="42">
        <v>60</v>
      </c>
      <c r="T113" s="33">
        <f t="shared" si="27"/>
        <v>336.05</v>
      </c>
      <c r="U113" s="32">
        <f t="shared" si="26"/>
        <v>20163</v>
      </c>
      <c r="V113" s="32">
        <f t="shared" si="22"/>
        <v>3480</v>
      </c>
      <c r="W113" s="32">
        <v>3480</v>
      </c>
      <c r="X113" s="32"/>
      <c r="Y113" s="32"/>
      <c r="Z113" s="32">
        <f t="shared" si="24"/>
        <v>58</v>
      </c>
      <c r="AA113" s="32">
        <f t="shared" si="25"/>
        <v>58</v>
      </c>
      <c r="AB113" s="4"/>
      <c r="AC113" s="19">
        <v>44986</v>
      </c>
      <c r="AD113" s="19"/>
      <c r="AE113" s="19"/>
      <c r="AF113" s="4" t="s">
        <v>43</v>
      </c>
    </row>
    <row r="114" spans="1:32" customFormat="1" ht="62.4" x14ac:dyDescent="0.3">
      <c r="A114" s="18" t="s">
        <v>816</v>
      </c>
      <c r="B114" s="19">
        <v>44721</v>
      </c>
      <c r="C114" s="17" t="s">
        <v>32</v>
      </c>
      <c r="D114" s="18" t="s">
        <v>817</v>
      </c>
      <c r="E114" s="23" t="s">
        <v>818</v>
      </c>
      <c r="F114" s="19">
        <v>44746</v>
      </c>
      <c r="G114" s="18" t="s">
        <v>819</v>
      </c>
      <c r="H114" s="4" t="s">
        <v>48</v>
      </c>
      <c r="I114" s="4" t="s">
        <v>820</v>
      </c>
      <c r="J114" s="32">
        <v>766871</v>
      </c>
      <c r="K114" s="33">
        <f t="shared" si="23"/>
        <v>766871</v>
      </c>
      <c r="L114" s="33">
        <f t="shared" si="23"/>
        <v>766871</v>
      </c>
      <c r="M114" s="4" t="s">
        <v>780</v>
      </c>
      <c r="N114" s="4" t="s">
        <v>821</v>
      </c>
      <c r="O114" s="4" t="s">
        <v>40</v>
      </c>
      <c r="P114" s="41">
        <v>100</v>
      </c>
      <c r="Q114" s="17">
        <v>0</v>
      </c>
      <c r="R114" s="42" t="s">
        <v>69</v>
      </c>
      <c r="S114" s="42">
        <v>60</v>
      </c>
      <c r="T114" s="33">
        <f t="shared" si="27"/>
        <v>4.97</v>
      </c>
      <c r="U114" s="32">
        <f t="shared" si="26"/>
        <v>298.2</v>
      </c>
      <c r="V114" s="32">
        <f t="shared" si="22"/>
        <v>154300</v>
      </c>
      <c r="W114" s="32">
        <v>154300</v>
      </c>
      <c r="X114" s="32"/>
      <c r="Y114" s="32"/>
      <c r="Z114" s="32">
        <f t="shared" si="24"/>
        <v>2571.6666666666665</v>
      </c>
      <c r="AA114" s="32">
        <f t="shared" si="25"/>
        <v>2572</v>
      </c>
      <c r="AB114" s="4"/>
      <c r="AC114" s="19">
        <v>44986</v>
      </c>
      <c r="AD114" s="19"/>
      <c r="AE114" s="19"/>
      <c r="AF114" s="4" t="s">
        <v>43</v>
      </c>
    </row>
    <row r="115" spans="1:32" ht="62.4" x14ac:dyDescent="0.3">
      <c r="A115" s="18" t="s">
        <v>822</v>
      </c>
      <c r="B115" s="19">
        <v>44721</v>
      </c>
      <c r="C115" s="17">
        <v>1416</v>
      </c>
      <c r="D115" s="18" t="s">
        <v>823</v>
      </c>
      <c r="E115" s="23" t="s">
        <v>824</v>
      </c>
      <c r="F115" s="19">
        <v>44750</v>
      </c>
      <c r="G115" s="18" t="s">
        <v>825</v>
      </c>
      <c r="H115" s="4" t="s">
        <v>766</v>
      </c>
      <c r="I115" s="4" t="s">
        <v>826</v>
      </c>
      <c r="J115" s="32">
        <v>1349397104.8800001</v>
      </c>
      <c r="K115" s="33">
        <f t="shared" si="23"/>
        <v>1349397104.8800001</v>
      </c>
      <c r="L115" s="33">
        <f t="shared" si="23"/>
        <v>1349397104.8800001</v>
      </c>
      <c r="M115" s="4" t="s">
        <v>177</v>
      </c>
      <c r="N115" s="4" t="s">
        <v>827</v>
      </c>
      <c r="O115" s="4" t="s">
        <v>179</v>
      </c>
      <c r="P115" s="41">
        <v>0</v>
      </c>
      <c r="Q115" s="17">
        <v>100</v>
      </c>
      <c r="R115" s="17" t="s">
        <v>85</v>
      </c>
      <c r="S115" s="48">
        <v>0.4</v>
      </c>
      <c r="T115" s="33">
        <f t="shared" si="27"/>
        <v>263842.70000000007</v>
      </c>
      <c r="U115" s="32">
        <f t="shared" si="26"/>
        <v>105537.08000000003</v>
      </c>
      <c r="V115" s="32">
        <f t="shared" si="22"/>
        <v>5114.3999999999996</v>
      </c>
      <c r="W115" s="32">
        <v>5114.3999999999996</v>
      </c>
      <c r="X115" s="32"/>
      <c r="Y115" s="32"/>
      <c r="Z115" s="32">
        <f t="shared" si="24"/>
        <v>12785.999999999998</v>
      </c>
      <c r="AA115" s="32">
        <f t="shared" si="25"/>
        <v>12786</v>
      </c>
      <c r="AB115" s="4"/>
      <c r="AC115" s="19">
        <v>44958</v>
      </c>
      <c r="AD115" s="19"/>
      <c r="AE115" s="19"/>
      <c r="AF115" s="4" t="s">
        <v>43</v>
      </c>
    </row>
    <row r="116" spans="1:32" ht="215.25" customHeight="1" x14ac:dyDescent="0.3">
      <c r="A116" s="18" t="s">
        <v>828</v>
      </c>
      <c r="B116" s="19">
        <v>44721</v>
      </c>
      <c r="C116" s="17">
        <v>1416</v>
      </c>
      <c r="D116" s="18" t="s">
        <v>829</v>
      </c>
      <c r="E116" s="23" t="s">
        <v>830</v>
      </c>
      <c r="F116" s="19">
        <v>44746</v>
      </c>
      <c r="G116" s="17" t="s">
        <v>831</v>
      </c>
      <c r="H116" s="4" t="s">
        <v>56</v>
      </c>
      <c r="I116" s="4" t="s">
        <v>832</v>
      </c>
      <c r="J116" s="32">
        <v>83392186.799999997</v>
      </c>
      <c r="K116" s="33">
        <f t="shared" si="23"/>
        <v>83392186.799999997</v>
      </c>
      <c r="L116" s="33">
        <v>132241909.8</v>
      </c>
      <c r="M116" s="4" t="s">
        <v>687</v>
      </c>
      <c r="N116" s="4" t="s">
        <v>833</v>
      </c>
      <c r="O116" s="4" t="s">
        <v>179</v>
      </c>
      <c r="P116" s="41">
        <v>0</v>
      </c>
      <c r="Q116" s="17">
        <v>100</v>
      </c>
      <c r="R116" s="17" t="s">
        <v>85</v>
      </c>
      <c r="S116" s="42">
        <v>4</v>
      </c>
      <c r="T116" s="33">
        <f t="shared" si="27"/>
        <v>2013.55</v>
      </c>
      <c r="U116" s="32">
        <f t="shared" si="26"/>
        <v>8054.2</v>
      </c>
      <c r="V116" s="32">
        <f t="shared" si="22"/>
        <v>65676</v>
      </c>
      <c r="W116" s="32">
        <v>41416</v>
      </c>
      <c r="X116" s="32">
        <v>24260</v>
      </c>
      <c r="Y116" s="32"/>
      <c r="Z116" s="32">
        <f t="shared" si="24"/>
        <v>16419</v>
      </c>
      <c r="AA116" s="32">
        <f t="shared" si="25"/>
        <v>16419</v>
      </c>
      <c r="AB116" s="4"/>
      <c r="AC116" s="19">
        <v>44986</v>
      </c>
      <c r="AD116" s="19">
        <v>45352</v>
      </c>
      <c r="AE116" s="19"/>
      <c r="AF116" s="4" t="s">
        <v>43</v>
      </c>
    </row>
    <row r="117" spans="1:32" customFormat="1" ht="195" customHeight="1" x14ac:dyDescent="0.3">
      <c r="A117" s="18" t="s">
        <v>834</v>
      </c>
      <c r="B117" s="19">
        <v>44721</v>
      </c>
      <c r="C117" s="17" t="s">
        <v>32</v>
      </c>
      <c r="D117" s="18" t="s">
        <v>835</v>
      </c>
      <c r="E117" s="23" t="s">
        <v>836</v>
      </c>
      <c r="F117" s="19">
        <v>44746</v>
      </c>
      <c r="G117" s="17" t="s">
        <v>837</v>
      </c>
      <c r="H117" s="4" t="s">
        <v>48</v>
      </c>
      <c r="I117" s="4" t="s">
        <v>838</v>
      </c>
      <c r="J117" s="32">
        <v>16365009.57</v>
      </c>
      <c r="K117" s="33">
        <f t="shared" si="23"/>
        <v>16365009.57</v>
      </c>
      <c r="L117" s="33">
        <f t="shared" si="23"/>
        <v>16365009.57</v>
      </c>
      <c r="M117" s="4" t="s">
        <v>780</v>
      </c>
      <c r="N117" s="4" t="s">
        <v>839</v>
      </c>
      <c r="O117" s="4" t="s">
        <v>40</v>
      </c>
      <c r="P117" s="41">
        <v>100</v>
      </c>
      <c r="Q117" s="17">
        <v>0</v>
      </c>
      <c r="R117" s="42" t="s">
        <v>69</v>
      </c>
      <c r="S117" s="42">
        <v>60</v>
      </c>
      <c r="T117" s="33">
        <f t="shared" si="27"/>
        <v>10.790000000000001</v>
      </c>
      <c r="U117" s="32">
        <f t="shared" si="26"/>
        <v>647.40000000000009</v>
      </c>
      <c r="V117" s="32">
        <f t="shared" si="22"/>
        <v>1516683</v>
      </c>
      <c r="W117" s="32">
        <v>1516683</v>
      </c>
      <c r="X117" s="32"/>
      <c r="Y117" s="32"/>
      <c r="Z117" s="32">
        <f t="shared" si="24"/>
        <v>25278.05</v>
      </c>
      <c r="AA117" s="32">
        <f t="shared" si="25"/>
        <v>25279</v>
      </c>
      <c r="AB117" s="4"/>
      <c r="AC117" s="19">
        <v>44986</v>
      </c>
      <c r="AD117" s="19"/>
      <c r="AE117" s="19"/>
      <c r="AF117" s="4" t="s">
        <v>43</v>
      </c>
    </row>
    <row r="118" spans="1:32" customFormat="1" ht="190.5" customHeight="1" x14ac:dyDescent="0.3">
      <c r="A118" s="18" t="s">
        <v>840</v>
      </c>
      <c r="B118" s="19">
        <v>44722</v>
      </c>
      <c r="C118" s="17" t="s">
        <v>32</v>
      </c>
      <c r="D118" s="18" t="s">
        <v>841</v>
      </c>
      <c r="E118" s="23" t="s">
        <v>842</v>
      </c>
      <c r="F118" s="19">
        <v>44750</v>
      </c>
      <c r="G118" s="18" t="s">
        <v>843</v>
      </c>
      <c r="H118" s="4" t="s">
        <v>56</v>
      </c>
      <c r="I118" s="4" t="s">
        <v>844</v>
      </c>
      <c r="J118" s="32">
        <v>790105012.04999995</v>
      </c>
      <c r="K118" s="33">
        <f t="shared" si="23"/>
        <v>790105012.04999995</v>
      </c>
      <c r="L118" s="33">
        <f t="shared" si="23"/>
        <v>790105012.04999995</v>
      </c>
      <c r="M118" s="4" t="s">
        <v>845</v>
      </c>
      <c r="N118" s="4" t="s">
        <v>846</v>
      </c>
      <c r="O118" s="4" t="s">
        <v>847</v>
      </c>
      <c r="P118" s="41">
        <v>0</v>
      </c>
      <c r="Q118" s="17">
        <v>100</v>
      </c>
      <c r="R118" s="42" t="s">
        <v>69</v>
      </c>
      <c r="S118" s="42">
        <v>30</v>
      </c>
      <c r="T118" s="33">
        <f t="shared" si="27"/>
        <v>524.32999999999993</v>
      </c>
      <c r="U118" s="32">
        <f t="shared" si="26"/>
        <v>15729.899999999998</v>
      </c>
      <c r="V118" s="32">
        <f t="shared" si="22"/>
        <v>1506885</v>
      </c>
      <c r="W118" s="32">
        <v>1506885</v>
      </c>
      <c r="X118" s="32"/>
      <c r="Y118" s="32"/>
      <c r="Z118" s="32">
        <f t="shared" si="24"/>
        <v>50229.5</v>
      </c>
      <c r="AA118" s="32">
        <f t="shared" si="25"/>
        <v>50230</v>
      </c>
      <c r="AB118" s="4"/>
      <c r="AC118" s="19">
        <v>44986</v>
      </c>
      <c r="AD118" s="19"/>
      <c r="AE118" s="19"/>
      <c r="AF118" s="4" t="s">
        <v>43</v>
      </c>
    </row>
    <row r="119" spans="1:32" customFormat="1" ht="57.6" x14ac:dyDescent="0.3">
      <c r="A119" s="18" t="s">
        <v>848</v>
      </c>
      <c r="B119" s="19">
        <v>44722</v>
      </c>
      <c r="C119" s="17" t="s">
        <v>32</v>
      </c>
      <c r="D119" s="18" t="s">
        <v>849</v>
      </c>
      <c r="E119" s="23" t="s">
        <v>850</v>
      </c>
      <c r="F119" s="19">
        <v>44746</v>
      </c>
      <c r="G119" s="17" t="s">
        <v>851</v>
      </c>
      <c r="H119" s="4" t="s">
        <v>48</v>
      </c>
      <c r="I119" s="4" t="s">
        <v>852</v>
      </c>
      <c r="J119" s="32">
        <v>883797.6</v>
      </c>
      <c r="K119" s="33">
        <f t="shared" si="23"/>
        <v>883797.6</v>
      </c>
      <c r="L119" s="33">
        <f t="shared" si="23"/>
        <v>883797.6</v>
      </c>
      <c r="M119" s="4" t="s">
        <v>50</v>
      </c>
      <c r="N119" s="4" t="s">
        <v>853</v>
      </c>
      <c r="O119" s="4" t="s">
        <v>854</v>
      </c>
      <c r="P119" s="41">
        <v>0</v>
      </c>
      <c r="Q119" s="17">
        <v>100</v>
      </c>
      <c r="R119" s="17" t="s">
        <v>69</v>
      </c>
      <c r="S119" s="42">
        <v>60</v>
      </c>
      <c r="T119" s="33">
        <f t="shared" si="27"/>
        <v>33.94</v>
      </c>
      <c r="U119" s="32">
        <f t="shared" si="26"/>
        <v>2036.3999999999999</v>
      </c>
      <c r="V119" s="32">
        <f t="shared" si="22"/>
        <v>26040</v>
      </c>
      <c r="W119" s="32">
        <v>26040</v>
      </c>
      <c r="X119" s="32"/>
      <c r="Y119" s="32"/>
      <c r="Z119" s="32">
        <f t="shared" si="24"/>
        <v>434</v>
      </c>
      <c r="AA119" s="32">
        <f t="shared" si="25"/>
        <v>434</v>
      </c>
      <c r="AB119" s="4"/>
      <c r="AC119" s="19">
        <v>44958</v>
      </c>
      <c r="AD119" s="19"/>
      <c r="AE119" s="19"/>
      <c r="AF119" s="4" t="s">
        <v>43</v>
      </c>
    </row>
    <row r="120" spans="1:32" customFormat="1" ht="218.4" x14ac:dyDescent="0.3">
      <c r="A120" s="18" t="s">
        <v>855</v>
      </c>
      <c r="B120" s="19">
        <v>44722</v>
      </c>
      <c r="C120" s="17" t="s">
        <v>32</v>
      </c>
      <c r="D120" s="18" t="s">
        <v>856</v>
      </c>
      <c r="E120" s="23" t="s">
        <v>857</v>
      </c>
      <c r="F120" s="19">
        <v>44746</v>
      </c>
      <c r="G120" s="18" t="s">
        <v>858</v>
      </c>
      <c r="H120" s="4" t="s">
        <v>393</v>
      </c>
      <c r="I120" s="4" t="s">
        <v>859</v>
      </c>
      <c r="J120" s="32">
        <v>106367039.56</v>
      </c>
      <c r="K120" s="33">
        <f t="shared" si="23"/>
        <v>106367039.56</v>
      </c>
      <c r="L120" s="33">
        <f t="shared" si="23"/>
        <v>106367039.56</v>
      </c>
      <c r="M120" s="4" t="s">
        <v>860</v>
      </c>
      <c r="N120" s="4" t="s">
        <v>861</v>
      </c>
      <c r="O120" s="4" t="s">
        <v>40</v>
      </c>
      <c r="P120" s="41">
        <v>100</v>
      </c>
      <c r="Q120" s="17">
        <v>0</v>
      </c>
      <c r="R120" s="42" t="s">
        <v>69</v>
      </c>
      <c r="S120" s="42">
        <v>60</v>
      </c>
      <c r="T120" s="33">
        <f t="shared" si="27"/>
        <v>88.73</v>
      </c>
      <c r="U120" s="32">
        <f t="shared" si="26"/>
        <v>5323.8</v>
      </c>
      <c r="V120" s="32">
        <f t="shared" si="22"/>
        <v>1198772</v>
      </c>
      <c r="W120" s="32">
        <v>1198772</v>
      </c>
      <c r="X120" s="32"/>
      <c r="Y120" s="32"/>
      <c r="Z120" s="32">
        <f t="shared" si="24"/>
        <v>19979.533333333333</v>
      </c>
      <c r="AA120" s="32">
        <f t="shared" si="25"/>
        <v>19980</v>
      </c>
      <c r="AB120" s="4"/>
      <c r="AC120" s="19">
        <v>44986</v>
      </c>
      <c r="AD120" s="19"/>
      <c r="AE120" s="19"/>
      <c r="AF120" s="4" t="s">
        <v>43</v>
      </c>
    </row>
    <row r="121" spans="1:32" ht="46.8" x14ac:dyDescent="0.3">
      <c r="A121" s="18" t="s">
        <v>862</v>
      </c>
      <c r="B121" s="19">
        <v>44722</v>
      </c>
      <c r="C121" s="17">
        <v>1416</v>
      </c>
      <c r="D121" s="18" t="s">
        <v>282</v>
      </c>
      <c r="E121" s="4" t="s">
        <v>282</v>
      </c>
      <c r="F121" s="19" t="s">
        <v>282</v>
      </c>
      <c r="G121" s="17" t="s">
        <v>282</v>
      </c>
      <c r="H121" s="4" t="s">
        <v>282</v>
      </c>
      <c r="I121" s="4" t="s">
        <v>863</v>
      </c>
      <c r="J121" s="32">
        <v>0</v>
      </c>
      <c r="K121" s="33">
        <f t="shared" si="23"/>
        <v>0</v>
      </c>
      <c r="L121" s="33">
        <f t="shared" si="23"/>
        <v>0</v>
      </c>
      <c r="M121" s="4"/>
      <c r="N121" s="4"/>
      <c r="O121" s="4"/>
      <c r="P121" s="41"/>
      <c r="Q121" s="17"/>
      <c r="R121" s="17"/>
      <c r="S121" s="42"/>
      <c r="T121" s="33" t="e">
        <f t="shared" si="27"/>
        <v>#DIV/0!</v>
      </c>
      <c r="U121" s="32" t="e">
        <f t="shared" si="26"/>
        <v>#DIV/0!</v>
      </c>
      <c r="V121" s="32">
        <f t="shared" si="22"/>
        <v>0</v>
      </c>
      <c r="W121" s="32"/>
      <c r="X121" s="32"/>
      <c r="Y121" s="32"/>
      <c r="Z121" s="32" t="e">
        <f t="shared" si="24"/>
        <v>#DIV/0!</v>
      </c>
      <c r="AA121" s="32" t="e">
        <f t="shared" si="25"/>
        <v>#DIV/0!</v>
      </c>
      <c r="AB121" s="4"/>
      <c r="AC121" s="19"/>
      <c r="AD121" s="19"/>
      <c r="AE121" s="19"/>
      <c r="AF121" s="4"/>
    </row>
    <row r="122" spans="1:32" customFormat="1" ht="139.5" customHeight="1" x14ac:dyDescent="0.3">
      <c r="A122" s="18" t="s">
        <v>864</v>
      </c>
      <c r="B122" s="19">
        <v>44728</v>
      </c>
      <c r="C122" s="17" t="s">
        <v>32</v>
      </c>
      <c r="D122" s="18" t="s">
        <v>865</v>
      </c>
      <c r="E122" s="23" t="s">
        <v>866</v>
      </c>
      <c r="F122" s="19">
        <v>44763</v>
      </c>
      <c r="G122" s="18" t="s">
        <v>867</v>
      </c>
      <c r="H122" s="4" t="s">
        <v>377</v>
      </c>
      <c r="I122" s="4" t="s">
        <v>868</v>
      </c>
      <c r="J122" s="32">
        <v>1219198</v>
      </c>
      <c r="K122" s="33">
        <f t="shared" si="23"/>
        <v>1219198</v>
      </c>
      <c r="L122" s="33">
        <f t="shared" si="23"/>
        <v>1219198</v>
      </c>
      <c r="M122" s="4" t="s">
        <v>869</v>
      </c>
      <c r="N122" s="4" t="s">
        <v>870</v>
      </c>
      <c r="O122" s="4" t="s">
        <v>40</v>
      </c>
      <c r="P122" s="41">
        <v>100</v>
      </c>
      <c r="Q122" s="17">
        <v>0</v>
      </c>
      <c r="R122" s="17" t="s">
        <v>85</v>
      </c>
      <c r="S122" s="42">
        <v>240</v>
      </c>
      <c r="T122" s="33">
        <f t="shared" si="27"/>
        <v>1</v>
      </c>
      <c r="U122" s="32">
        <f t="shared" si="26"/>
        <v>240</v>
      </c>
      <c r="V122" s="32">
        <f t="shared" si="22"/>
        <v>1219198</v>
      </c>
      <c r="W122" s="32">
        <v>1219198</v>
      </c>
      <c r="X122" s="32"/>
      <c r="Y122" s="32"/>
      <c r="Z122" s="32">
        <f t="shared" si="24"/>
        <v>5079.9916666666668</v>
      </c>
      <c r="AA122" s="32">
        <f t="shared" si="25"/>
        <v>5080</v>
      </c>
      <c r="AB122" s="4"/>
      <c r="AC122" s="19">
        <v>44986</v>
      </c>
      <c r="AD122" s="19"/>
      <c r="AE122" s="19"/>
      <c r="AF122" s="4" t="s">
        <v>43</v>
      </c>
    </row>
    <row r="123" spans="1:32" customFormat="1" ht="62.4" x14ac:dyDescent="0.3">
      <c r="A123" s="18" t="s">
        <v>871</v>
      </c>
      <c r="B123" s="19">
        <v>44728</v>
      </c>
      <c r="C123" s="17" t="s">
        <v>32</v>
      </c>
      <c r="D123" s="18" t="s">
        <v>872</v>
      </c>
      <c r="E123" s="23" t="s">
        <v>873</v>
      </c>
      <c r="F123" s="19">
        <v>44754</v>
      </c>
      <c r="G123" s="17" t="s">
        <v>874</v>
      </c>
      <c r="H123" s="4" t="s">
        <v>48</v>
      </c>
      <c r="I123" s="4" t="s">
        <v>875</v>
      </c>
      <c r="J123" s="32">
        <v>56931969.030000001</v>
      </c>
      <c r="K123" s="33">
        <f t="shared" si="23"/>
        <v>56931969.030000001</v>
      </c>
      <c r="L123" s="33">
        <f t="shared" si="23"/>
        <v>56931969.030000001</v>
      </c>
      <c r="M123" s="4" t="s">
        <v>876</v>
      </c>
      <c r="N123" s="4" t="s">
        <v>877</v>
      </c>
      <c r="O123" s="4" t="s">
        <v>40</v>
      </c>
      <c r="P123" s="41">
        <v>100</v>
      </c>
      <c r="Q123" s="17">
        <v>0</v>
      </c>
      <c r="R123" s="17" t="s">
        <v>69</v>
      </c>
      <c r="S123" s="42">
        <v>30</v>
      </c>
      <c r="T123" s="33">
        <f t="shared" si="27"/>
        <v>43.71</v>
      </c>
      <c r="U123" s="32">
        <f t="shared" si="26"/>
        <v>1311.3</v>
      </c>
      <c r="V123" s="32">
        <f t="shared" si="22"/>
        <v>1302493</v>
      </c>
      <c r="W123" s="32">
        <v>1302493</v>
      </c>
      <c r="X123" s="32"/>
      <c r="Y123" s="32"/>
      <c r="Z123" s="32">
        <f t="shared" si="24"/>
        <v>43416.433333333334</v>
      </c>
      <c r="AA123" s="32">
        <f t="shared" si="25"/>
        <v>43417</v>
      </c>
      <c r="AB123" s="4"/>
      <c r="AC123" s="19">
        <v>44986</v>
      </c>
      <c r="AD123" s="19"/>
      <c r="AE123" s="19"/>
      <c r="AF123" s="4" t="s">
        <v>43</v>
      </c>
    </row>
    <row r="124" spans="1:32" customFormat="1" x14ac:dyDescent="0.3">
      <c r="A124" s="18" t="s">
        <v>878</v>
      </c>
      <c r="B124" s="19">
        <v>44728</v>
      </c>
      <c r="C124" s="17" t="s">
        <v>32</v>
      </c>
      <c r="D124" s="18" t="s">
        <v>282</v>
      </c>
      <c r="E124" s="23" t="s">
        <v>282</v>
      </c>
      <c r="F124" s="19" t="s">
        <v>282</v>
      </c>
      <c r="G124" s="18" t="s">
        <v>282</v>
      </c>
      <c r="H124" s="4" t="s">
        <v>282</v>
      </c>
      <c r="I124" s="4" t="s">
        <v>879</v>
      </c>
      <c r="J124" s="32">
        <v>0</v>
      </c>
      <c r="K124" s="33">
        <f t="shared" si="23"/>
        <v>0</v>
      </c>
      <c r="L124" s="33">
        <f t="shared" si="23"/>
        <v>0</v>
      </c>
      <c r="M124" s="4"/>
      <c r="N124" s="4"/>
      <c r="O124" s="4"/>
      <c r="P124" s="41"/>
      <c r="Q124" s="17"/>
      <c r="R124" s="17"/>
      <c r="S124" s="42"/>
      <c r="T124" s="33" t="e">
        <f t="shared" si="27"/>
        <v>#DIV/0!</v>
      </c>
      <c r="U124" s="32" t="e">
        <f t="shared" si="26"/>
        <v>#DIV/0!</v>
      </c>
      <c r="V124" s="32">
        <f t="shared" si="22"/>
        <v>0</v>
      </c>
      <c r="W124" s="32"/>
      <c r="X124" s="32"/>
      <c r="Y124" s="32"/>
      <c r="Z124" s="32" t="e">
        <f t="shared" si="24"/>
        <v>#DIV/0!</v>
      </c>
      <c r="AA124" s="32" t="e">
        <f t="shared" si="25"/>
        <v>#DIV/0!</v>
      </c>
      <c r="AB124" s="4"/>
      <c r="AC124" s="19"/>
      <c r="AD124" s="19"/>
      <c r="AE124" s="19"/>
      <c r="AF124" s="4"/>
    </row>
    <row r="125" spans="1:32" customFormat="1" ht="109.5" customHeight="1" x14ac:dyDescent="0.3">
      <c r="A125" s="18" t="s">
        <v>880</v>
      </c>
      <c r="B125" s="19">
        <v>44728</v>
      </c>
      <c r="C125" s="17" t="s">
        <v>32</v>
      </c>
      <c r="D125" s="18" t="s">
        <v>881</v>
      </c>
      <c r="E125" s="23" t="s">
        <v>882</v>
      </c>
      <c r="F125" s="19">
        <v>44764</v>
      </c>
      <c r="G125" s="17" t="s">
        <v>883</v>
      </c>
      <c r="H125" s="4" t="s">
        <v>393</v>
      </c>
      <c r="I125" s="4" t="s">
        <v>884</v>
      </c>
      <c r="J125" s="32">
        <v>164631709.34</v>
      </c>
      <c r="K125" s="33">
        <f t="shared" si="23"/>
        <v>164631709.34</v>
      </c>
      <c r="L125" s="33">
        <f t="shared" si="23"/>
        <v>164631709.34</v>
      </c>
      <c r="M125" s="4" t="s">
        <v>885</v>
      </c>
      <c r="N125" s="4" t="s">
        <v>886</v>
      </c>
      <c r="O125" s="4" t="s">
        <v>40</v>
      </c>
      <c r="P125" s="41">
        <v>100</v>
      </c>
      <c r="Q125" s="17">
        <v>0</v>
      </c>
      <c r="R125" s="17" t="s">
        <v>69</v>
      </c>
      <c r="S125" s="42">
        <v>60</v>
      </c>
      <c r="T125" s="33">
        <f t="shared" si="27"/>
        <v>89.74</v>
      </c>
      <c r="U125" s="32">
        <f t="shared" si="26"/>
        <v>5384.4</v>
      </c>
      <c r="V125" s="32">
        <f t="shared" si="22"/>
        <v>1834541</v>
      </c>
      <c r="W125" s="32">
        <v>1834541</v>
      </c>
      <c r="X125" s="32"/>
      <c r="Y125" s="32"/>
      <c r="Z125" s="32">
        <f t="shared" si="24"/>
        <v>30575.683333333334</v>
      </c>
      <c r="AA125" s="32">
        <f t="shared" si="25"/>
        <v>30576</v>
      </c>
      <c r="AB125" s="4"/>
      <c r="AC125" s="19">
        <v>44986</v>
      </c>
      <c r="AD125" s="19"/>
      <c r="AE125" s="19"/>
      <c r="AF125" s="4" t="s">
        <v>43</v>
      </c>
    </row>
    <row r="126" spans="1:32" customFormat="1" ht="62.4" x14ac:dyDescent="0.3">
      <c r="A126" s="18" t="s">
        <v>887</v>
      </c>
      <c r="B126" s="19">
        <v>44728</v>
      </c>
      <c r="C126" s="17" t="s">
        <v>32</v>
      </c>
      <c r="D126" s="18" t="s">
        <v>888</v>
      </c>
      <c r="E126" s="23" t="s">
        <v>889</v>
      </c>
      <c r="F126" s="19">
        <v>44761</v>
      </c>
      <c r="G126" s="18" t="s">
        <v>890</v>
      </c>
      <c r="H126" s="4" t="s">
        <v>709</v>
      </c>
      <c r="I126" s="4" t="s">
        <v>891</v>
      </c>
      <c r="J126" s="32">
        <v>15234622.199999999</v>
      </c>
      <c r="K126" s="33">
        <f t="shared" si="23"/>
        <v>15234622.199999999</v>
      </c>
      <c r="L126" s="33">
        <f t="shared" si="23"/>
        <v>15234622.199999999</v>
      </c>
      <c r="M126" s="4" t="s">
        <v>892</v>
      </c>
      <c r="N126" s="4" t="s">
        <v>893</v>
      </c>
      <c r="O126" s="4" t="s">
        <v>40</v>
      </c>
      <c r="P126" s="41">
        <v>100</v>
      </c>
      <c r="Q126" s="17">
        <v>0</v>
      </c>
      <c r="R126" s="17" t="s">
        <v>69</v>
      </c>
      <c r="S126" s="42">
        <v>60</v>
      </c>
      <c r="T126" s="33">
        <f t="shared" si="27"/>
        <v>50.169999999999995</v>
      </c>
      <c r="U126" s="32">
        <f t="shared" si="26"/>
        <v>3010.2</v>
      </c>
      <c r="V126" s="32">
        <f t="shared" si="22"/>
        <v>303660</v>
      </c>
      <c r="W126" s="32">
        <v>303660</v>
      </c>
      <c r="X126" s="32"/>
      <c r="Y126" s="32"/>
      <c r="Z126" s="32">
        <f t="shared" si="24"/>
        <v>5061</v>
      </c>
      <c r="AA126" s="32">
        <f t="shared" si="25"/>
        <v>5061</v>
      </c>
      <c r="AB126" s="4"/>
      <c r="AC126" s="19">
        <v>44986</v>
      </c>
      <c r="AD126" s="19"/>
      <c r="AE126" s="19"/>
      <c r="AF126" s="4" t="s">
        <v>43</v>
      </c>
    </row>
    <row r="127" spans="1:32" customFormat="1" ht="141" customHeight="1" x14ac:dyDescent="0.3">
      <c r="A127" s="18" t="s">
        <v>894</v>
      </c>
      <c r="B127" s="19">
        <v>44728</v>
      </c>
      <c r="C127" s="17" t="s">
        <v>32</v>
      </c>
      <c r="D127" s="18" t="s">
        <v>895</v>
      </c>
      <c r="E127" s="23" t="s">
        <v>896</v>
      </c>
      <c r="F127" s="19">
        <v>44754</v>
      </c>
      <c r="G127" s="18" t="s">
        <v>897</v>
      </c>
      <c r="H127" s="4" t="s">
        <v>393</v>
      </c>
      <c r="I127" s="4" t="s">
        <v>898</v>
      </c>
      <c r="J127" s="32">
        <v>228488112.71000001</v>
      </c>
      <c r="K127" s="33">
        <f t="shared" ref="K127:L152" si="28">J127</f>
        <v>228488112.71000001</v>
      </c>
      <c r="L127" s="33">
        <f t="shared" si="28"/>
        <v>228488112.71000001</v>
      </c>
      <c r="M127" s="4" t="s">
        <v>899</v>
      </c>
      <c r="N127" s="4" t="s">
        <v>900</v>
      </c>
      <c r="O127" s="4" t="s">
        <v>40</v>
      </c>
      <c r="P127" s="41">
        <v>100</v>
      </c>
      <c r="Q127" s="17">
        <v>0</v>
      </c>
      <c r="R127" s="17" t="s">
        <v>69</v>
      </c>
      <c r="S127" s="43" t="s">
        <v>901</v>
      </c>
      <c r="T127" s="33">
        <f t="shared" si="27"/>
        <v>27.830000000000002</v>
      </c>
      <c r="U127" s="47" t="s">
        <v>902</v>
      </c>
      <c r="V127" s="32">
        <f t="shared" si="22"/>
        <v>8210137</v>
      </c>
      <c r="W127" s="32">
        <v>8210137</v>
      </c>
      <c r="X127" s="32"/>
      <c r="Y127" s="32"/>
      <c r="Z127" s="32">
        <v>273671.23</v>
      </c>
      <c r="AA127" s="32">
        <f t="shared" si="25"/>
        <v>273672</v>
      </c>
      <c r="AB127" s="4"/>
      <c r="AC127" s="19">
        <v>44986</v>
      </c>
      <c r="AD127" s="19"/>
      <c r="AE127" s="19"/>
      <c r="AF127" s="4" t="s">
        <v>43</v>
      </c>
    </row>
    <row r="128" spans="1:32" customFormat="1" ht="62.4" x14ac:dyDescent="0.3">
      <c r="A128" s="18" t="s">
        <v>903</v>
      </c>
      <c r="B128" s="19">
        <v>44728</v>
      </c>
      <c r="C128" s="17" t="s">
        <v>32</v>
      </c>
      <c r="D128" s="18" t="s">
        <v>904</v>
      </c>
      <c r="E128" s="23" t="s">
        <v>905</v>
      </c>
      <c r="F128" s="19">
        <v>44764</v>
      </c>
      <c r="G128" s="18" t="s">
        <v>906</v>
      </c>
      <c r="H128" s="4" t="s">
        <v>48</v>
      </c>
      <c r="I128" s="4" t="s">
        <v>907</v>
      </c>
      <c r="J128" s="32">
        <v>8821553.4000000004</v>
      </c>
      <c r="K128" s="33">
        <f t="shared" si="28"/>
        <v>8821553.4000000004</v>
      </c>
      <c r="L128" s="33">
        <f t="shared" si="28"/>
        <v>8821553.4000000004</v>
      </c>
      <c r="M128" s="4" t="s">
        <v>908</v>
      </c>
      <c r="N128" s="4" t="s">
        <v>909</v>
      </c>
      <c r="O128" s="4" t="s">
        <v>68</v>
      </c>
      <c r="P128" s="41">
        <v>0</v>
      </c>
      <c r="Q128" s="17">
        <v>100</v>
      </c>
      <c r="R128" s="17" t="s">
        <v>69</v>
      </c>
      <c r="S128" s="42">
        <v>30</v>
      </c>
      <c r="T128" s="33">
        <f t="shared" si="27"/>
        <v>387.42</v>
      </c>
      <c r="U128" s="32">
        <f t="shared" ref="U128:U137" si="29">T128*S128</f>
        <v>11622.6</v>
      </c>
      <c r="V128" s="32">
        <f t="shared" si="22"/>
        <v>22770</v>
      </c>
      <c r="W128" s="32">
        <v>22770</v>
      </c>
      <c r="X128" s="32"/>
      <c r="Y128" s="32"/>
      <c r="Z128" s="32">
        <f t="shared" ref="Z128:Z137" si="30">V128/S128</f>
        <v>759</v>
      </c>
      <c r="AA128" s="32">
        <f t="shared" si="25"/>
        <v>759</v>
      </c>
      <c r="AB128" s="4"/>
      <c r="AC128" s="19">
        <v>44958</v>
      </c>
      <c r="AD128" s="19"/>
      <c r="AE128" s="19"/>
      <c r="AF128" s="4" t="s">
        <v>43</v>
      </c>
    </row>
    <row r="129" spans="1:32" customFormat="1" ht="57.6" x14ac:dyDescent="0.3">
      <c r="A129" s="18" t="s">
        <v>910</v>
      </c>
      <c r="B129" s="19">
        <v>44728</v>
      </c>
      <c r="C129" s="17" t="s">
        <v>32</v>
      </c>
      <c r="D129" s="18" t="s">
        <v>911</v>
      </c>
      <c r="E129" s="23" t="s">
        <v>912</v>
      </c>
      <c r="F129" s="19">
        <v>44761</v>
      </c>
      <c r="G129" s="18" t="s">
        <v>913</v>
      </c>
      <c r="H129" s="4" t="s">
        <v>48</v>
      </c>
      <c r="I129" s="4" t="s">
        <v>914</v>
      </c>
      <c r="J129" s="32">
        <v>41465835.600000001</v>
      </c>
      <c r="K129" s="33">
        <f t="shared" si="28"/>
        <v>41465835.600000001</v>
      </c>
      <c r="L129" s="33">
        <f t="shared" si="28"/>
        <v>41465835.600000001</v>
      </c>
      <c r="M129" s="4" t="s">
        <v>915</v>
      </c>
      <c r="N129" s="4" t="s">
        <v>916</v>
      </c>
      <c r="O129" s="4" t="s">
        <v>40</v>
      </c>
      <c r="P129" s="41">
        <v>100</v>
      </c>
      <c r="Q129" s="17">
        <v>0</v>
      </c>
      <c r="R129" s="17" t="s">
        <v>69</v>
      </c>
      <c r="S129" s="42">
        <v>60</v>
      </c>
      <c r="T129" s="33">
        <f t="shared" si="27"/>
        <v>14.790000000000001</v>
      </c>
      <c r="U129" s="32">
        <f t="shared" si="29"/>
        <v>887.40000000000009</v>
      </c>
      <c r="V129" s="32">
        <f t="shared" si="22"/>
        <v>2803640</v>
      </c>
      <c r="W129" s="32">
        <v>2803640</v>
      </c>
      <c r="X129" s="32"/>
      <c r="Y129" s="32"/>
      <c r="Z129" s="32">
        <f t="shared" si="30"/>
        <v>46727.333333333336</v>
      </c>
      <c r="AA129" s="32">
        <f t="shared" si="25"/>
        <v>46728</v>
      </c>
      <c r="AB129" s="4"/>
      <c r="AC129" s="19">
        <v>44986</v>
      </c>
      <c r="AD129" s="19"/>
      <c r="AE129" s="19"/>
      <c r="AF129" s="4" t="s">
        <v>43</v>
      </c>
    </row>
    <row r="130" spans="1:32" customFormat="1" ht="57.6" x14ac:dyDescent="0.3">
      <c r="A130" s="18" t="s">
        <v>917</v>
      </c>
      <c r="B130" s="19">
        <v>44728</v>
      </c>
      <c r="C130" s="17" t="s">
        <v>32</v>
      </c>
      <c r="D130" s="18" t="s">
        <v>918</v>
      </c>
      <c r="E130" s="23" t="s">
        <v>919</v>
      </c>
      <c r="F130" s="19">
        <v>44764</v>
      </c>
      <c r="G130" s="18" t="s">
        <v>920</v>
      </c>
      <c r="H130" s="4" t="s">
        <v>48</v>
      </c>
      <c r="I130" s="4" t="s">
        <v>921</v>
      </c>
      <c r="J130" s="32">
        <v>67280361.719999999</v>
      </c>
      <c r="K130" s="33">
        <f t="shared" si="28"/>
        <v>67280361.719999999</v>
      </c>
      <c r="L130" s="33">
        <f t="shared" si="28"/>
        <v>67280361.719999999</v>
      </c>
      <c r="M130" s="4" t="s">
        <v>915</v>
      </c>
      <c r="N130" s="4" t="s">
        <v>922</v>
      </c>
      <c r="O130" s="4" t="s">
        <v>40</v>
      </c>
      <c r="P130" s="41">
        <v>100</v>
      </c>
      <c r="Q130" s="17">
        <v>0</v>
      </c>
      <c r="R130" s="17" t="s">
        <v>69</v>
      </c>
      <c r="S130" s="42">
        <v>30</v>
      </c>
      <c r="T130" s="33">
        <f t="shared" si="27"/>
        <v>25.82</v>
      </c>
      <c r="U130" s="32">
        <f t="shared" si="29"/>
        <v>774.6</v>
      </c>
      <c r="V130" s="32">
        <f t="shared" si="22"/>
        <v>2605746</v>
      </c>
      <c r="W130" s="32">
        <v>2605746</v>
      </c>
      <c r="X130" s="32"/>
      <c r="Y130" s="32"/>
      <c r="Z130" s="32">
        <f t="shared" si="30"/>
        <v>86858.2</v>
      </c>
      <c r="AA130" s="32">
        <f t="shared" si="25"/>
        <v>86859</v>
      </c>
      <c r="AB130" s="4"/>
      <c r="AC130" s="19">
        <v>45047</v>
      </c>
      <c r="AD130" s="19"/>
      <c r="AE130" s="19"/>
      <c r="AF130" s="4" t="s">
        <v>43</v>
      </c>
    </row>
    <row r="131" spans="1:32" customFormat="1" ht="31.2" x14ac:dyDescent="0.3">
      <c r="A131" s="18" t="s">
        <v>923</v>
      </c>
      <c r="B131" s="19">
        <v>44728</v>
      </c>
      <c r="C131" s="17" t="s">
        <v>32</v>
      </c>
      <c r="D131" s="18" t="s">
        <v>282</v>
      </c>
      <c r="E131" s="4" t="s">
        <v>282</v>
      </c>
      <c r="F131" s="19" t="s">
        <v>282</v>
      </c>
      <c r="G131" s="17" t="s">
        <v>282</v>
      </c>
      <c r="H131" s="4" t="s">
        <v>282</v>
      </c>
      <c r="I131" s="4" t="s">
        <v>924</v>
      </c>
      <c r="J131" s="32">
        <v>0</v>
      </c>
      <c r="K131" s="33">
        <f t="shared" si="28"/>
        <v>0</v>
      </c>
      <c r="L131" s="33">
        <f t="shared" si="28"/>
        <v>0</v>
      </c>
      <c r="M131" s="4"/>
      <c r="N131" s="4"/>
      <c r="O131" s="4"/>
      <c r="P131" s="41"/>
      <c r="Q131" s="17"/>
      <c r="R131" s="17"/>
      <c r="S131" s="42"/>
      <c r="T131" s="33" t="e">
        <f t="shared" si="27"/>
        <v>#DIV/0!</v>
      </c>
      <c r="U131" s="32" t="e">
        <f t="shared" si="29"/>
        <v>#DIV/0!</v>
      </c>
      <c r="V131" s="32">
        <f t="shared" si="22"/>
        <v>0</v>
      </c>
      <c r="W131" s="32"/>
      <c r="X131" s="32"/>
      <c r="Y131" s="32"/>
      <c r="Z131" s="32" t="e">
        <f t="shared" si="30"/>
        <v>#DIV/0!</v>
      </c>
      <c r="AA131" s="32" t="e">
        <f t="shared" si="25"/>
        <v>#DIV/0!</v>
      </c>
      <c r="AB131" s="4"/>
      <c r="AC131" s="19"/>
      <c r="AD131" s="19"/>
      <c r="AE131" s="19"/>
      <c r="AF131" s="4"/>
    </row>
    <row r="132" spans="1:32" customFormat="1" ht="57.6" x14ac:dyDescent="0.3">
      <c r="A132" s="18" t="s">
        <v>925</v>
      </c>
      <c r="B132" s="19">
        <v>44728</v>
      </c>
      <c r="C132" s="17" t="s">
        <v>32</v>
      </c>
      <c r="D132" s="18" t="s">
        <v>926</v>
      </c>
      <c r="E132" s="23" t="s">
        <v>927</v>
      </c>
      <c r="F132" s="19">
        <v>44764</v>
      </c>
      <c r="G132" s="18" t="s">
        <v>928</v>
      </c>
      <c r="H132" s="4" t="s">
        <v>48</v>
      </c>
      <c r="I132" s="4" t="s">
        <v>929</v>
      </c>
      <c r="J132" s="32">
        <v>58337559.280000001</v>
      </c>
      <c r="K132" s="33">
        <f t="shared" si="28"/>
        <v>58337559.280000001</v>
      </c>
      <c r="L132" s="33">
        <f t="shared" si="28"/>
        <v>58337559.280000001</v>
      </c>
      <c r="M132" s="4" t="s">
        <v>50</v>
      </c>
      <c r="N132" s="4" t="s">
        <v>930</v>
      </c>
      <c r="O132" s="4" t="s">
        <v>854</v>
      </c>
      <c r="P132" s="41">
        <v>0</v>
      </c>
      <c r="Q132" s="17">
        <v>100</v>
      </c>
      <c r="R132" s="17" t="s">
        <v>69</v>
      </c>
      <c r="S132" s="42">
        <v>60</v>
      </c>
      <c r="T132" s="33">
        <f t="shared" si="27"/>
        <v>127.82000000000001</v>
      </c>
      <c r="U132" s="32">
        <f t="shared" si="29"/>
        <v>7669.2000000000007</v>
      </c>
      <c r="V132" s="32">
        <f t="shared" si="22"/>
        <v>456404</v>
      </c>
      <c r="W132" s="32">
        <v>456404</v>
      </c>
      <c r="X132" s="32"/>
      <c r="Y132" s="32"/>
      <c r="Z132" s="32">
        <f t="shared" si="30"/>
        <v>7606.7333333333336</v>
      </c>
      <c r="AA132" s="32">
        <f t="shared" si="25"/>
        <v>7607</v>
      </c>
      <c r="AB132" s="4"/>
      <c r="AC132" s="19">
        <v>44986</v>
      </c>
      <c r="AD132" s="19"/>
      <c r="AE132" s="19"/>
      <c r="AF132" s="4" t="s">
        <v>43</v>
      </c>
    </row>
    <row r="133" spans="1:32" customFormat="1" ht="82.5" customHeight="1" x14ac:dyDescent="0.3">
      <c r="A133" s="18" t="s">
        <v>931</v>
      </c>
      <c r="B133" s="19">
        <v>44728</v>
      </c>
      <c r="C133" s="17" t="s">
        <v>32</v>
      </c>
      <c r="D133" s="18" t="s">
        <v>932</v>
      </c>
      <c r="E133" s="23" t="s">
        <v>933</v>
      </c>
      <c r="F133" s="19">
        <v>44754</v>
      </c>
      <c r="G133" s="17" t="s">
        <v>934</v>
      </c>
      <c r="H133" s="4" t="s">
        <v>377</v>
      </c>
      <c r="I133" s="4" t="s">
        <v>935</v>
      </c>
      <c r="J133" s="32">
        <v>2651440</v>
      </c>
      <c r="K133" s="33">
        <f t="shared" si="28"/>
        <v>2651440</v>
      </c>
      <c r="L133" s="33">
        <f t="shared" si="28"/>
        <v>2651440</v>
      </c>
      <c r="M133" s="4" t="s">
        <v>936</v>
      </c>
      <c r="N133" s="4" t="s">
        <v>937</v>
      </c>
      <c r="O133" s="4" t="s">
        <v>40</v>
      </c>
      <c r="P133" s="41">
        <v>100</v>
      </c>
      <c r="Q133" s="17">
        <v>0</v>
      </c>
      <c r="R133" s="17" t="s">
        <v>85</v>
      </c>
      <c r="S133" s="42">
        <v>200</v>
      </c>
      <c r="T133" s="33">
        <f t="shared" si="27"/>
        <v>2.2000000000000002</v>
      </c>
      <c r="U133" s="32">
        <f t="shared" si="29"/>
        <v>440.00000000000006</v>
      </c>
      <c r="V133" s="32">
        <f t="shared" si="22"/>
        <v>1205200</v>
      </c>
      <c r="W133" s="32">
        <v>1205200</v>
      </c>
      <c r="X133" s="32"/>
      <c r="Y133" s="32"/>
      <c r="Z133" s="32">
        <f t="shared" si="30"/>
        <v>6026</v>
      </c>
      <c r="AA133" s="32">
        <f t="shared" si="25"/>
        <v>6026</v>
      </c>
      <c r="AB133" s="4"/>
      <c r="AC133" s="19">
        <v>44986</v>
      </c>
      <c r="AD133" s="19"/>
      <c r="AE133" s="19"/>
      <c r="AF133" s="4" t="s">
        <v>43</v>
      </c>
    </row>
    <row r="134" spans="1:32" customFormat="1" ht="111" customHeight="1" x14ac:dyDescent="0.3">
      <c r="A134" s="18" t="s">
        <v>938</v>
      </c>
      <c r="B134" s="19">
        <v>44728</v>
      </c>
      <c r="C134" s="17" t="s">
        <v>32</v>
      </c>
      <c r="D134" s="18" t="s">
        <v>939</v>
      </c>
      <c r="E134" s="23" t="s">
        <v>940</v>
      </c>
      <c r="F134" s="19">
        <v>44762</v>
      </c>
      <c r="G134" s="17" t="s">
        <v>941</v>
      </c>
      <c r="H134" s="4" t="s">
        <v>56</v>
      </c>
      <c r="I134" s="4" t="s">
        <v>942</v>
      </c>
      <c r="J134" s="32">
        <v>2279052</v>
      </c>
      <c r="K134" s="33">
        <f t="shared" si="28"/>
        <v>2279052</v>
      </c>
      <c r="L134" s="33">
        <f t="shared" si="28"/>
        <v>2279052</v>
      </c>
      <c r="M134" s="4" t="s">
        <v>943</v>
      </c>
      <c r="N134" s="4" t="s">
        <v>944</v>
      </c>
      <c r="O134" s="4" t="s">
        <v>60</v>
      </c>
      <c r="P134" s="41">
        <v>0</v>
      </c>
      <c r="Q134" s="17">
        <v>100</v>
      </c>
      <c r="R134" s="17" t="s">
        <v>69</v>
      </c>
      <c r="S134" s="42">
        <v>120</v>
      </c>
      <c r="T134" s="33">
        <f t="shared" si="27"/>
        <v>64.38</v>
      </c>
      <c r="U134" s="32">
        <f t="shared" si="29"/>
        <v>7725.5999999999995</v>
      </c>
      <c r="V134" s="32">
        <f t="shared" si="22"/>
        <v>35400</v>
      </c>
      <c r="W134" s="32">
        <v>35400</v>
      </c>
      <c r="X134" s="32"/>
      <c r="Y134" s="32"/>
      <c r="Z134" s="32">
        <f t="shared" si="30"/>
        <v>295</v>
      </c>
      <c r="AA134" s="32">
        <f t="shared" si="25"/>
        <v>295</v>
      </c>
      <c r="AB134" s="4"/>
      <c r="AC134" s="19">
        <v>44958</v>
      </c>
      <c r="AD134" s="19"/>
      <c r="AE134" s="19"/>
      <c r="AF134" s="4" t="s">
        <v>43</v>
      </c>
    </row>
    <row r="135" spans="1:32" customFormat="1" ht="137.25" customHeight="1" x14ac:dyDescent="0.3">
      <c r="A135" s="18" t="s">
        <v>945</v>
      </c>
      <c r="B135" s="19">
        <v>44728</v>
      </c>
      <c r="C135" s="17" t="s">
        <v>32</v>
      </c>
      <c r="D135" s="18" t="s">
        <v>946</v>
      </c>
      <c r="E135" s="23" t="s">
        <v>947</v>
      </c>
      <c r="F135" s="19">
        <v>44764</v>
      </c>
      <c r="G135" s="18" t="s">
        <v>948</v>
      </c>
      <c r="H135" s="4" t="s">
        <v>393</v>
      </c>
      <c r="I135" s="4" t="s">
        <v>949</v>
      </c>
      <c r="J135" s="32">
        <v>13189039.5</v>
      </c>
      <c r="K135" s="33">
        <f t="shared" si="28"/>
        <v>13189039.5</v>
      </c>
      <c r="L135" s="33">
        <f t="shared" si="28"/>
        <v>13189039.5</v>
      </c>
      <c r="M135" s="4" t="s">
        <v>950</v>
      </c>
      <c r="N135" s="4" t="s">
        <v>951</v>
      </c>
      <c r="O135" s="4" t="s">
        <v>40</v>
      </c>
      <c r="P135" s="41">
        <v>100</v>
      </c>
      <c r="Q135" s="17">
        <v>0</v>
      </c>
      <c r="R135" s="17" t="s">
        <v>69</v>
      </c>
      <c r="S135" s="42">
        <v>30</v>
      </c>
      <c r="T135" s="33">
        <f t="shared" si="27"/>
        <v>4.83</v>
      </c>
      <c r="U135" s="32">
        <f t="shared" si="29"/>
        <v>144.9</v>
      </c>
      <c r="V135" s="32">
        <f t="shared" si="22"/>
        <v>2730650</v>
      </c>
      <c r="W135" s="32">
        <v>1200000</v>
      </c>
      <c r="X135" s="32">
        <v>1530650</v>
      </c>
      <c r="Y135" s="32"/>
      <c r="Z135" s="32">
        <f t="shared" si="30"/>
        <v>91021.666666666672</v>
      </c>
      <c r="AA135" s="32">
        <f t="shared" si="25"/>
        <v>91022</v>
      </c>
      <c r="AB135" s="4"/>
      <c r="AC135" s="19">
        <v>44986</v>
      </c>
      <c r="AD135" s="19">
        <v>45108</v>
      </c>
      <c r="AE135" s="19"/>
      <c r="AF135" s="4" t="s">
        <v>43</v>
      </c>
    </row>
    <row r="136" spans="1:32" customFormat="1" ht="78" x14ac:dyDescent="0.3">
      <c r="A136" s="18" t="s">
        <v>952</v>
      </c>
      <c r="B136" s="19">
        <v>44728</v>
      </c>
      <c r="C136" s="17" t="s">
        <v>32</v>
      </c>
      <c r="D136" s="18" t="s">
        <v>953</v>
      </c>
      <c r="E136" s="23" t="s">
        <v>954</v>
      </c>
      <c r="F136" s="19">
        <v>44764</v>
      </c>
      <c r="G136" s="18" t="s">
        <v>955</v>
      </c>
      <c r="H136" s="4" t="s">
        <v>393</v>
      </c>
      <c r="I136" s="4" t="s">
        <v>956</v>
      </c>
      <c r="J136" s="32">
        <v>3935547</v>
      </c>
      <c r="K136" s="33">
        <f t="shared" si="28"/>
        <v>3935547</v>
      </c>
      <c r="L136" s="33">
        <f t="shared" si="28"/>
        <v>3935547</v>
      </c>
      <c r="M136" s="4" t="s">
        <v>957</v>
      </c>
      <c r="N136" s="4" t="s">
        <v>958</v>
      </c>
      <c r="O136" s="4" t="s">
        <v>40</v>
      </c>
      <c r="P136" s="41">
        <v>100</v>
      </c>
      <c r="Q136" s="17">
        <v>0</v>
      </c>
      <c r="R136" s="17" t="s">
        <v>69</v>
      </c>
      <c r="S136" s="42">
        <v>60</v>
      </c>
      <c r="T136" s="33">
        <f t="shared" si="27"/>
        <v>2.97</v>
      </c>
      <c r="U136" s="32">
        <f t="shared" si="29"/>
        <v>178.20000000000002</v>
      </c>
      <c r="V136" s="32">
        <f t="shared" si="22"/>
        <v>1325100</v>
      </c>
      <c r="W136" s="32">
        <v>1325100</v>
      </c>
      <c r="X136" s="32"/>
      <c r="Y136" s="32"/>
      <c r="Z136" s="32">
        <f t="shared" si="30"/>
        <v>22085</v>
      </c>
      <c r="AA136" s="32">
        <f t="shared" si="25"/>
        <v>22085</v>
      </c>
      <c r="AB136" s="4"/>
      <c r="AC136" s="19">
        <v>44986</v>
      </c>
      <c r="AD136" s="19"/>
      <c r="AE136" s="19"/>
      <c r="AF136" s="4" t="s">
        <v>43</v>
      </c>
    </row>
    <row r="137" spans="1:32" customFormat="1" ht="148.5" customHeight="1" x14ac:dyDescent="0.3">
      <c r="A137" s="18" t="s">
        <v>959</v>
      </c>
      <c r="B137" s="19">
        <v>44728</v>
      </c>
      <c r="C137" s="17" t="s">
        <v>32</v>
      </c>
      <c r="D137" s="18" t="s">
        <v>960</v>
      </c>
      <c r="E137" s="23" t="s">
        <v>961</v>
      </c>
      <c r="F137" s="19">
        <v>44754</v>
      </c>
      <c r="G137" s="18" t="s">
        <v>962</v>
      </c>
      <c r="H137" s="4" t="s">
        <v>393</v>
      </c>
      <c r="I137" s="4" t="s">
        <v>963</v>
      </c>
      <c r="J137" s="32">
        <v>26702936.399999999</v>
      </c>
      <c r="K137" s="33">
        <f t="shared" si="28"/>
        <v>26702936.399999999</v>
      </c>
      <c r="L137" s="33">
        <f t="shared" si="28"/>
        <v>26702936.399999999</v>
      </c>
      <c r="M137" s="4" t="s">
        <v>964</v>
      </c>
      <c r="N137" s="4" t="s">
        <v>965</v>
      </c>
      <c r="O137" s="4" t="s">
        <v>40</v>
      </c>
      <c r="P137" s="41">
        <v>100</v>
      </c>
      <c r="Q137" s="17">
        <v>0</v>
      </c>
      <c r="R137" s="17" t="s">
        <v>69</v>
      </c>
      <c r="S137" s="42">
        <v>60</v>
      </c>
      <c r="T137" s="33">
        <f t="shared" si="27"/>
        <v>6.7399999999999993</v>
      </c>
      <c r="U137" s="32">
        <f t="shared" si="29"/>
        <v>404.4</v>
      </c>
      <c r="V137" s="32">
        <f t="shared" si="22"/>
        <v>3961860</v>
      </c>
      <c r="W137" s="32">
        <v>3961860</v>
      </c>
      <c r="X137" s="32"/>
      <c r="Y137" s="32"/>
      <c r="Z137" s="32">
        <f t="shared" si="30"/>
        <v>66031</v>
      </c>
      <c r="AA137" s="32">
        <f t="shared" si="25"/>
        <v>66031</v>
      </c>
      <c r="AB137" s="4"/>
      <c r="AC137" s="19">
        <v>44986</v>
      </c>
      <c r="AD137" s="19"/>
      <c r="AE137" s="19"/>
      <c r="AF137" s="4" t="s">
        <v>43</v>
      </c>
    </row>
    <row r="138" spans="1:32" customFormat="1" ht="86.25" customHeight="1" x14ac:dyDescent="0.3">
      <c r="A138" s="18" t="s">
        <v>966</v>
      </c>
      <c r="B138" s="19">
        <v>44728</v>
      </c>
      <c r="C138" s="17" t="s">
        <v>32</v>
      </c>
      <c r="D138" s="18" t="s">
        <v>967</v>
      </c>
      <c r="E138" s="23" t="s">
        <v>968</v>
      </c>
      <c r="F138" s="19">
        <v>44762</v>
      </c>
      <c r="G138" s="18" t="s">
        <v>969</v>
      </c>
      <c r="H138" s="4" t="s">
        <v>393</v>
      </c>
      <c r="I138" s="4" t="s">
        <v>970</v>
      </c>
      <c r="J138" s="32">
        <v>151029959.40000001</v>
      </c>
      <c r="K138" s="33">
        <f t="shared" si="28"/>
        <v>151029959.40000001</v>
      </c>
      <c r="L138" s="33">
        <f t="shared" si="28"/>
        <v>151029959.40000001</v>
      </c>
      <c r="M138" s="4" t="s">
        <v>971</v>
      </c>
      <c r="N138" s="4" t="s">
        <v>972</v>
      </c>
      <c r="O138" s="4" t="s">
        <v>40</v>
      </c>
      <c r="P138" s="41">
        <v>100</v>
      </c>
      <c r="Q138" s="17">
        <v>0</v>
      </c>
      <c r="R138" s="17" t="s">
        <v>69</v>
      </c>
      <c r="S138" s="43" t="s">
        <v>973</v>
      </c>
      <c r="T138" s="33">
        <f t="shared" si="27"/>
        <v>3.49</v>
      </c>
      <c r="U138" s="43" t="s">
        <v>974</v>
      </c>
      <c r="V138" s="32">
        <f t="shared" si="22"/>
        <v>43275060</v>
      </c>
      <c r="W138" s="32">
        <v>43275060</v>
      </c>
      <c r="X138" s="32"/>
      <c r="Y138" s="32"/>
      <c r="Z138" s="32">
        <v>1442502</v>
      </c>
      <c r="AA138" s="32">
        <f t="shared" si="25"/>
        <v>1442502</v>
      </c>
      <c r="AB138" s="4"/>
      <c r="AC138" s="19">
        <v>44986</v>
      </c>
      <c r="AD138" s="19"/>
      <c r="AE138" s="19"/>
      <c r="AF138" s="4" t="s">
        <v>43</v>
      </c>
    </row>
    <row r="139" spans="1:32" customFormat="1" ht="123.75" customHeight="1" x14ac:dyDescent="0.3">
      <c r="A139" s="18" t="s">
        <v>975</v>
      </c>
      <c r="B139" s="19">
        <v>44728</v>
      </c>
      <c r="C139" s="17" t="s">
        <v>32</v>
      </c>
      <c r="D139" s="18" t="s">
        <v>976</v>
      </c>
      <c r="E139" s="23" t="s">
        <v>977</v>
      </c>
      <c r="F139" s="19">
        <v>44760</v>
      </c>
      <c r="G139" s="18" t="s">
        <v>978</v>
      </c>
      <c r="H139" s="4" t="s">
        <v>393</v>
      </c>
      <c r="I139" s="4" t="s">
        <v>979</v>
      </c>
      <c r="J139" s="32">
        <v>356967443.56</v>
      </c>
      <c r="K139" s="33">
        <f t="shared" si="28"/>
        <v>356967443.56</v>
      </c>
      <c r="L139" s="33">
        <f t="shared" si="28"/>
        <v>356967443.56</v>
      </c>
      <c r="M139" s="4" t="s">
        <v>980</v>
      </c>
      <c r="N139" s="4" t="s">
        <v>981</v>
      </c>
      <c r="O139" s="4" t="s">
        <v>40</v>
      </c>
      <c r="P139" s="41">
        <v>100</v>
      </c>
      <c r="Q139" s="17">
        <v>0</v>
      </c>
      <c r="R139" s="17" t="s">
        <v>69</v>
      </c>
      <c r="S139" s="43" t="s">
        <v>982</v>
      </c>
      <c r="T139" s="33">
        <f t="shared" si="27"/>
        <v>179.27</v>
      </c>
      <c r="U139" s="47" t="s">
        <v>983</v>
      </c>
      <c r="V139" s="32">
        <f t="shared" si="22"/>
        <v>1991228</v>
      </c>
      <c r="W139" s="32">
        <v>1991228</v>
      </c>
      <c r="X139" s="32"/>
      <c r="Y139" s="32"/>
      <c r="Z139" s="32">
        <v>66374.259999999995</v>
      </c>
      <c r="AA139" s="32">
        <f t="shared" si="25"/>
        <v>66375</v>
      </c>
      <c r="AB139" s="4"/>
      <c r="AC139" s="19">
        <v>44986</v>
      </c>
      <c r="AD139" s="19"/>
      <c r="AE139" s="19"/>
      <c r="AF139" s="4" t="s">
        <v>43</v>
      </c>
    </row>
    <row r="140" spans="1:32" customFormat="1" ht="151.5" customHeight="1" x14ac:dyDescent="0.3">
      <c r="A140" s="18" t="s">
        <v>984</v>
      </c>
      <c r="B140" s="19">
        <v>44728</v>
      </c>
      <c r="C140" s="17" t="s">
        <v>32</v>
      </c>
      <c r="D140" s="18" t="s">
        <v>985</v>
      </c>
      <c r="E140" s="23" t="s">
        <v>986</v>
      </c>
      <c r="F140" s="19">
        <v>44762</v>
      </c>
      <c r="G140" s="18" t="s">
        <v>987</v>
      </c>
      <c r="H140" s="4" t="s">
        <v>56</v>
      </c>
      <c r="I140" s="4" t="s">
        <v>988</v>
      </c>
      <c r="J140" s="32">
        <v>1052122413.6</v>
      </c>
      <c r="K140" s="33">
        <f t="shared" si="28"/>
        <v>1052122413.6</v>
      </c>
      <c r="L140" s="33">
        <f t="shared" si="28"/>
        <v>1052122413.6</v>
      </c>
      <c r="M140" s="4" t="s">
        <v>989</v>
      </c>
      <c r="N140" s="4" t="s">
        <v>990</v>
      </c>
      <c r="O140" s="4" t="s">
        <v>40</v>
      </c>
      <c r="P140" s="41">
        <v>100</v>
      </c>
      <c r="Q140" s="17">
        <v>0</v>
      </c>
      <c r="R140" s="17" t="s">
        <v>69</v>
      </c>
      <c r="S140" s="42">
        <v>30</v>
      </c>
      <c r="T140" s="33">
        <f t="shared" si="27"/>
        <v>218.16</v>
      </c>
      <c r="U140" s="32">
        <f t="shared" ref="U140:U148" si="31">T140*S140</f>
        <v>6544.8</v>
      </c>
      <c r="V140" s="32">
        <f t="shared" si="22"/>
        <v>4822710</v>
      </c>
      <c r="W140" s="32">
        <v>4822710</v>
      </c>
      <c r="X140" s="32"/>
      <c r="Y140" s="32"/>
      <c r="Z140" s="32">
        <f t="shared" ref="Z140:Z148" si="32">V140/S140</f>
        <v>160757</v>
      </c>
      <c r="AA140" s="32">
        <f t="shared" si="25"/>
        <v>160757</v>
      </c>
      <c r="AB140" s="4"/>
      <c r="AC140" s="19">
        <v>44986</v>
      </c>
      <c r="AD140" s="19"/>
      <c r="AE140" s="19"/>
      <c r="AF140" s="4" t="s">
        <v>43</v>
      </c>
    </row>
    <row r="141" spans="1:32" customFormat="1" ht="156" x14ac:dyDescent="0.3">
      <c r="A141" s="18" t="s">
        <v>991</v>
      </c>
      <c r="B141" s="19">
        <v>44728</v>
      </c>
      <c r="C141" s="17" t="s">
        <v>32</v>
      </c>
      <c r="D141" s="18" t="s">
        <v>992</v>
      </c>
      <c r="E141" s="23" t="s">
        <v>993</v>
      </c>
      <c r="F141" s="19">
        <v>44761</v>
      </c>
      <c r="G141" s="18" t="s">
        <v>994</v>
      </c>
      <c r="H141" s="4" t="s">
        <v>56</v>
      </c>
      <c r="I141" s="4" t="s">
        <v>995</v>
      </c>
      <c r="J141" s="32">
        <v>596590538.95000005</v>
      </c>
      <c r="K141" s="33">
        <f t="shared" si="28"/>
        <v>596590538.95000005</v>
      </c>
      <c r="L141" s="33">
        <f t="shared" si="28"/>
        <v>596590538.95000005</v>
      </c>
      <c r="M141" s="4" t="s">
        <v>996</v>
      </c>
      <c r="N141" s="4" t="s">
        <v>997</v>
      </c>
      <c r="O141" s="4" t="s">
        <v>998</v>
      </c>
      <c r="P141" s="41">
        <v>0</v>
      </c>
      <c r="Q141" s="17">
        <v>100</v>
      </c>
      <c r="R141" s="17" t="s">
        <v>69</v>
      </c>
      <c r="S141" s="42">
        <v>30</v>
      </c>
      <c r="T141" s="33">
        <f t="shared" si="27"/>
        <v>524.33000000000004</v>
      </c>
      <c r="U141" s="32">
        <f t="shared" si="31"/>
        <v>15729.900000000001</v>
      </c>
      <c r="V141" s="32">
        <f t="shared" si="22"/>
        <v>1137815</v>
      </c>
      <c r="W141" s="32">
        <v>869975</v>
      </c>
      <c r="X141" s="32">
        <v>267840</v>
      </c>
      <c r="Y141" s="32"/>
      <c r="Z141" s="32">
        <f t="shared" si="32"/>
        <v>37927.166666666664</v>
      </c>
      <c r="AA141" s="32">
        <f t="shared" si="25"/>
        <v>37928</v>
      </c>
      <c r="AB141" s="4"/>
      <c r="AC141" s="19">
        <v>44986</v>
      </c>
      <c r="AD141" s="19">
        <v>45061</v>
      </c>
      <c r="AE141" s="19"/>
      <c r="AF141" s="4" t="s">
        <v>43</v>
      </c>
    </row>
    <row r="142" spans="1:32" customFormat="1" ht="171.75" customHeight="1" x14ac:dyDescent="0.3">
      <c r="A142" s="18" t="s">
        <v>999</v>
      </c>
      <c r="B142" s="19">
        <v>44733</v>
      </c>
      <c r="C142" s="17" t="s">
        <v>32</v>
      </c>
      <c r="D142" s="18" t="s">
        <v>1000</v>
      </c>
      <c r="E142" s="23" t="s">
        <v>1001</v>
      </c>
      <c r="F142" s="19">
        <v>44754</v>
      </c>
      <c r="G142" s="18" t="s">
        <v>1002</v>
      </c>
      <c r="H142" s="4" t="s">
        <v>393</v>
      </c>
      <c r="I142" s="4" t="s">
        <v>1003</v>
      </c>
      <c r="J142" s="32">
        <v>83564525.599999994</v>
      </c>
      <c r="K142" s="33">
        <f t="shared" si="28"/>
        <v>83564525.599999994</v>
      </c>
      <c r="L142" s="33">
        <f t="shared" si="28"/>
        <v>83564525.599999994</v>
      </c>
      <c r="M142" s="4" t="s">
        <v>1004</v>
      </c>
      <c r="N142" s="4" t="s">
        <v>1005</v>
      </c>
      <c r="O142" s="4" t="s">
        <v>40</v>
      </c>
      <c r="P142" s="41">
        <v>100</v>
      </c>
      <c r="Q142" s="17">
        <v>0</v>
      </c>
      <c r="R142" s="17" t="s">
        <v>69</v>
      </c>
      <c r="S142" s="42">
        <v>30</v>
      </c>
      <c r="T142" s="33">
        <f t="shared" si="27"/>
        <v>6.7299999999999995</v>
      </c>
      <c r="U142" s="32">
        <f t="shared" si="31"/>
        <v>201.89999999999998</v>
      </c>
      <c r="V142" s="32">
        <f t="shared" si="22"/>
        <v>12416720</v>
      </c>
      <c r="W142" s="32">
        <v>4000000</v>
      </c>
      <c r="X142" s="32">
        <v>8416720</v>
      </c>
      <c r="Y142" s="32"/>
      <c r="Z142" s="32">
        <f t="shared" si="32"/>
        <v>413890.66666666669</v>
      </c>
      <c r="AA142" s="32">
        <f t="shared" si="25"/>
        <v>413891</v>
      </c>
      <c r="AB142" s="4"/>
      <c r="AC142" s="19">
        <v>44986</v>
      </c>
      <c r="AD142" s="19">
        <v>45108</v>
      </c>
      <c r="AE142" s="19"/>
      <c r="AF142" s="4" t="s">
        <v>43</v>
      </c>
    </row>
    <row r="143" spans="1:32" customFormat="1" ht="117.75" customHeight="1" x14ac:dyDescent="0.3">
      <c r="A143" s="18" t="s">
        <v>1006</v>
      </c>
      <c r="B143" s="19">
        <v>44733</v>
      </c>
      <c r="C143" s="17" t="s">
        <v>32</v>
      </c>
      <c r="D143" s="18" t="s">
        <v>282</v>
      </c>
      <c r="E143" s="23" t="s">
        <v>282</v>
      </c>
      <c r="F143" s="19" t="s">
        <v>282</v>
      </c>
      <c r="G143" s="17" t="s">
        <v>282</v>
      </c>
      <c r="H143" s="4" t="s">
        <v>282</v>
      </c>
      <c r="I143" s="4" t="s">
        <v>1007</v>
      </c>
      <c r="J143" s="32">
        <v>0</v>
      </c>
      <c r="K143" s="33">
        <f t="shared" si="28"/>
        <v>0</v>
      </c>
      <c r="L143" s="33">
        <f t="shared" si="28"/>
        <v>0</v>
      </c>
      <c r="M143" s="4"/>
      <c r="N143" s="38"/>
      <c r="O143" s="4"/>
      <c r="P143" s="41"/>
      <c r="Q143" s="17"/>
      <c r="R143" s="17"/>
      <c r="S143" s="42"/>
      <c r="T143" s="33" t="e">
        <f t="shared" si="27"/>
        <v>#DIV/0!</v>
      </c>
      <c r="U143" s="32" t="e">
        <f t="shared" si="31"/>
        <v>#DIV/0!</v>
      </c>
      <c r="V143" s="32">
        <f t="shared" si="22"/>
        <v>0</v>
      </c>
      <c r="W143" s="32"/>
      <c r="X143" s="32"/>
      <c r="Y143" s="32"/>
      <c r="Z143" s="32" t="e">
        <f t="shared" si="32"/>
        <v>#DIV/0!</v>
      </c>
      <c r="AA143" s="32" t="e">
        <f t="shared" si="25"/>
        <v>#DIV/0!</v>
      </c>
      <c r="AB143" s="4"/>
      <c r="AC143" s="19"/>
      <c r="AD143" s="19"/>
      <c r="AE143" s="19"/>
      <c r="AF143" s="4"/>
    </row>
    <row r="144" spans="1:32" customFormat="1" ht="107.25" customHeight="1" x14ac:dyDescent="0.3">
      <c r="A144" s="18" t="s">
        <v>1008</v>
      </c>
      <c r="B144" s="19">
        <v>44733</v>
      </c>
      <c r="C144" s="17" t="s">
        <v>32</v>
      </c>
      <c r="D144" s="18" t="s">
        <v>1009</v>
      </c>
      <c r="E144" s="23" t="s">
        <v>1010</v>
      </c>
      <c r="F144" s="19">
        <v>44753</v>
      </c>
      <c r="G144" s="18" t="s">
        <v>1011</v>
      </c>
      <c r="H144" s="4" t="s">
        <v>377</v>
      </c>
      <c r="I144" s="4" t="s">
        <v>1012</v>
      </c>
      <c r="J144" s="32">
        <v>3589740</v>
      </c>
      <c r="K144" s="33">
        <f t="shared" si="28"/>
        <v>3589740</v>
      </c>
      <c r="L144" s="33">
        <f t="shared" si="28"/>
        <v>3589740</v>
      </c>
      <c r="M144" s="4" t="s">
        <v>936</v>
      </c>
      <c r="N144" s="4" t="s">
        <v>1013</v>
      </c>
      <c r="O144" s="4" t="s">
        <v>40</v>
      </c>
      <c r="P144" s="41">
        <v>100</v>
      </c>
      <c r="Q144" s="17">
        <v>0</v>
      </c>
      <c r="R144" s="17" t="s">
        <v>449</v>
      </c>
      <c r="S144" s="42">
        <v>60</v>
      </c>
      <c r="T144" s="33">
        <f t="shared" si="27"/>
        <v>4.07</v>
      </c>
      <c r="U144" s="32">
        <f t="shared" si="31"/>
        <v>244.20000000000002</v>
      </c>
      <c r="V144" s="32">
        <f t="shared" si="22"/>
        <v>882000</v>
      </c>
      <c r="W144" s="32">
        <v>882000</v>
      </c>
      <c r="X144" s="32"/>
      <c r="Y144" s="32"/>
      <c r="Z144" s="32">
        <f t="shared" si="32"/>
        <v>14700</v>
      </c>
      <c r="AA144" s="32">
        <f t="shared" si="25"/>
        <v>14700</v>
      </c>
      <c r="AB144" s="4"/>
      <c r="AC144" s="19">
        <v>44986</v>
      </c>
      <c r="AD144" s="19"/>
      <c r="AE144" s="19"/>
      <c r="AF144" s="4" t="s">
        <v>43</v>
      </c>
    </row>
    <row r="145" spans="1:40" ht="140.4" x14ac:dyDescent="0.3">
      <c r="A145" s="18" t="s">
        <v>1014</v>
      </c>
      <c r="B145" s="19">
        <v>44733</v>
      </c>
      <c r="C145" s="17" t="s">
        <v>32</v>
      </c>
      <c r="D145" s="18" t="s">
        <v>1015</v>
      </c>
      <c r="E145" s="23" t="s">
        <v>1016</v>
      </c>
      <c r="F145" s="19">
        <v>44754</v>
      </c>
      <c r="G145" s="17" t="s">
        <v>1017</v>
      </c>
      <c r="H145" s="4" t="s">
        <v>393</v>
      </c>
      <c r="I145" s="4" t="s">
        <v>1018</v>
      </c>
      <c r="J145" s="32">
        <v>246321416</v>
      </c>
      <c r="K145" s="33">
        <f t="shared" si="28"/>
        <v>246321416</v>
      </c>
      <c r="L145" s="33">
        <f t="shared" si="28"/>
        <v>246321416</v>
      </c>
      <c r="M145" s="4" t="s">
        <v>1019</v>
      </c>
      <c r="N145" s="4" t="s">
        <v>1020</v>
      </c>
      <c r="O145" s="4" t="s">
        <v>40</v>
      </c>
      <c r="P145" s="41">
        <v>100</v>
      </c>
      <c r="Q145" s="17">
        <v>0</v>
      </c>
      <c r="R145" s="17" t="s">
        <v>69</v>
      </c>
      <c r="S145" s="42">
        <v>30</v>
      </c>
      <c r="T145" s="33">
        <f t="shared" si="27"/>
        <v>6.71</v>
      </c>
      <c r="U145" s="32">
        <f t="shared" si="31"/>
        <v>201.3</v>
      </c>
      <c r="V145" s="32">
        <f t="shared" si="22"/>
        <v>36709600</v>
      </c>
      <c r="W145" s="32">
        <v>36709600</v>
      </c>
      <c r="X145" s="32"/>
      <c r="Y145" s="32"/>
      <c r="Z145" s="32">
        <f t="shared" si="32"/>
        <v>1223653.3333333333</v>
      </c>
      <c r="AA145" s="32">
        <f t="shared" si="25"/>
        <v>1223654</v>
      </c>
      <c r="AB145" s="4"/>
      <c r="AC145" s="19">
        <v>44986</v>
      </c>
      <c r="AD145" s="19"/>
      <c r="AE145" s="19"/>
      <c r="AF145" s="4" t="s">
        <v>43</v>
      </c>
    </row>
    <row r="146" spans="1:40" ht="62.4" x14ac:dyDescent="0.3">
      <c r="A146" s="18" t="s">
        <v>1021</v>
      </c>
      <c r="B146" s="19">
        <v>44733</v>
      </c>
      <c r="C146" s="17" t="s">
        <v>32</v>
      </c>
      <c r="D146" s="18" t="s">
        <v>1022</v>
      </c>
      <c r="E146" s="23" t="s">
        <v>1023</v>
      </c>
      <c r="F146" s="19">
        <v>44754</v>
      </c>
      <c r="G146" s="17" t="s">
        <v>1024</v>
      </c>
      <c r="H146" s="4" t="s">
        <v>377</v>
      </c>
      <c r="I146" s="4" t="s">
        <v>1025</v>
      </c>
      <c r="J146" s="32">
        <v>1196443.2</v>
      </c>
      <c r="K146" s="33">
        <f t="shared" si="28"/>
        <v>1196443.2</v>
      </c>
      <c r="L146" s="33">
        <f t="shared" si="28"/>
        <v>1196443.2</v>
      </c>
      <c r="M146" s="4" t="s">
        <v>1026</v>
      </c>
      <c r="N146" s="4" t="s">
        <v>1027</v>
      </c>
      <c r="O146" s="4" t="s">
        <v>40</v>
      </c>
      <c r="P146" s="41">
        <v>100</v>
      </c>
      <c r="Q146" s="17">
        <v>0</v>
      </c>
      <c r="R146" s="17" t="s">
        <v>85</v>
      </c>
      <c r="S146" s="42">
        <v>240</v>
      </c>
      <c r="T146" s="33">
        <f t="shared" si="27"/>
        <v>0.53</v>
      </c>
      <c r="U146" s="32">
        <f t="shared" si="31"/>
        <v>127.2</v>
      </c>
      <c r="V146" s="32">
        <f t="shared" si="22"/>
        <v>2257440</v>
      </c>
      <c r="W146" s="32">
        <v>2257440</v>
      </c>
      <c r="X146" s="32"/>
      <c r="Y146" s="32"/>
      <c r="Z146" s="32">
        <f t="shared" si="32"/>
        <v>9406</v>
      </c>
      <c r="AA146" s="32">
        <f t="shared" si="25"/>
        <v>9406</v>
      </c>
      <c r="AB146" s="4"/>
      <c r="AC146" s="19">
        <v>44986</v>
      </c>
      <c r="AD146" s="19"/>
      <c r="AE146" s="19"/>
      <c r="AF146" s="4" t="s">
        <v>43</v>
      </c>
    </row>
    <row r="147" spans="1:40" ht="124.8" x14ac:dyDescent="0.3">
      <c r="A147" s="18" t="s">
        <v>1028</v>
      </c>
      <c r="B147" s="19">
        <v>44733</v>
      </c>
      <c r="C147" s="17">
        <v>1416</v>
      </c>
      <c r="D147" s="18" t="s">
        <v>1029</v>
      </c>
      <c r="E147" s="23" t="s">
        <v>1030</v>
      </c>
      <c r="F147" s="19">
        <v>44760</v>
      </c>
      <c r="G147" s="18" t="s">
        <v>1031</v>
      </c>
      <c r="H147" s="4" t="s">
        <v>48</v>
      </c>
      <c r="I147" s="4" t="s">
        <v>1032</v>
      </c>
      <c r="J147" s="32">
        <v>61583028</v>
      </c>
      <c r="K147" s="33">
        <f t="shared" si="28"/>
        <v>61583028</v>
      </c>
      <c r="L147" s="33">
        <f t="shared" si="28"/>
        <v>61583028</v>
      </c>
      <c r="M147" s="4" t="s">
        <v>1033</v>
      </c>
      <c r="N147" s="4" t="s">
        <v>1034</v>
      </c>
      <c r="O147" s="4" t="s">
        <v>1035</v>
      </c>
      <c r="P147" s="41">
        <v>0</v>
      </c>
      <c r="Q147" s="17">
        <v>100</v>
      </c>
      <c r="R147" s="17" t="s">
        <v>95</v>
      </c>
      <c r="S147" s="42">
        <v>1200</v>
      </c>
      <c r="T147" s="33">
        <f t="shared" si="27"/>
        <v>15.01</v>
      </c>
      <c r="U147" s="32">
        <f t="shared" si="31"/>
        <v>18012</v>
      </c>
      <c r="V147" s="32">
        <f t="shared" si="22"/>
        <v>4102800</v>
      </c>
      <c r="W147" s="32">
        <v>4102800</v>
      </c>
      <c r="X147" s="32"/>
      <c r="Y147" s="32"/>
      <c r="Z147" s="32">
        <f t="shared" si="32"/>
        <v>3419</v>
      </c>
      <c r="AA147" s="32">
        <f t="shared" si="25"/>
        <v>3419</v>
      </c>
      <c r="AB147" s="4"/>
      <c r="AC147" s="19">
        <v>44936</v>
      </c>
      <c r="AD147" s="19"/>
      <c r="AE147" s="19"/>
      <c r="AF147" s="4" t="s">
        <v>43</v>
      </c>
    </row>
    <row r="148" spans="1:40" ht="62.4" x14ac:dyDescent="0.3">
      <c r="A148" s="18" t="s">
        <v>1036</v>
      </c>
      <c r="B148" s="19">
        <v>44733</v>
      </c>
      <c r="C148" s="17" t="s">
        <v>32</v>
      </c>
      <c r="D148" s="18" t="s">
        <v>1037</v>
      </c>
      <c r="E148" s="23" t="s">
        <v>1038</v>
      </c>
      <c r="F148" s="19">
        <v>44754</v>
      </c>
      <c r="G148" s="18" t="s">
        <v>1039</v>
      </c>
      <c r="H148" s="4" t="s">
        <v>377</v>
      </c>
      <c r="I148" s="4" t="s">
        <v>1040</v>
      </c>
      <c r="J148" s="32">
        <v>5063557</v>
      </c>
      <c r="K148" s="33">
        <f t="shared" si="28"/>
        <v>5063557</v>
      </c>
      <c r="L148" s="33">
        <f t="shared" si="28"/>
        <v>5063557</v>
      </c>
      <c r="M148" s="4" t="s">
        <v>1041</v>
      </c>
      <c r="N148" s="4" t="s">
        <v>1042</v>
      </c>
      <c r="O148" s="4" t="s">
        <v>40</v>
      </c>
      <c r="P148" s="41">
        <v>100</v>
      </c>
      <c r="Q148" s="17">
        <v>0</v>
      </c>
      <c r="R148" s="17" t="s">
        <v>85</v>
      </c>
      <c r="S148" s="42">
        <v>300</v>
      </c>
      <c r="T148" s="33">
        <f t="shared" si="27"/>
        <v>11.21</v>
      </c>
      <c r="U148" s="32">
        <f t="shared" si="31"/>
        <v>3363.0000000000005</v>
      </c>
      <c r="V148" s="32">
        <f t="shared" si="22"/>
        <v>451700</v>
      </c>
      <c r="W148" s="32">
        <v>451700</v>
      </c>
      <c r="X148" s="32"/>
      <c r="Y148" s="32"/>
      <c r="Z148" s="32">
        <f t="shared" si="32"/>
        <v>1505.6666666666667</v>
      </c>
      <c r="AA148" s="32">
        <f t="shared" si="25"/>
        <v>1506</v>
      </c>
      <c r="AB148" s="4"/>
      <c r="AC148" s="19">
        <v>44986</v>
      </c>
      <c r="AD148" s="19"/>
      <c r="AE148" s="19"/>
      <c r="AF148" s="4" t="s">
        <v>43</v>
      </c>
    </row>
    <row r="149" spans="1:40" ht="124.8" x14ac:dyDescent="0.3">
      <c r="A149" s="18" t="s">
        <v>1043</v>
      </c>
      <c r="B149" s="19">
        <v>44733</v>
      </c>
      <c r="C149" s="17" t="s">
        <v>32</v>
      </c>
      <c r="D149" s="18" t="s">
        <v>1044</v>
      </c>
      <c r="E149" s="23" t="s">
        <v>1045</v>
      </c>
      <c r="F149" s="19">
        <v>44764</v>
      </c>
      <c r="G149" s="18" t="s">
        <v>1046</v>
      </c>
      <c r="H149" s="4" t="s">
        <v>48</v>
      </c>
      <c r="I149" s="4" t="s">
        <v>1047</v>
      </c>
      <c r="J149" s="32">
        <v>1230918104.5</v>
      </c>
      <c r="K149" s="33">
        <f t="shared" si="28"/>
        <v>1230918104.5</v>
      </c>
      <c r="L149" s="33">
        <f t="shared" si="28"/>
        <v>1230918104.5</v>
      </c>
      <c r="M149" s="4" t="s">
        <v>1048</v>
      </c>
      <c r="N149" s="4" t="s">
        <v>1049</v>
      </c>
      <c r="O149" s="4" t="s">
        <v>40</v>
      </c>
      <c r="P149" s="41">
        <v>100</v>
      </c>
      <c r="Q149" s="17">
        <v>0</v>
      </c>
      <c r="R149" s="17" t="s">
        <v>69</v>
      </c>
      <c r="S149" s="43" t="s">
        <v>1050</v>
      </c>
      <c r="T149" s="33">
        <f t="shared" si="27"/>
        <v>37.67</v>
      </c>
      <c r="U149" s="47" t="s">
        <v>1051</v>
      </c>
      <c r="V149" s="32">
        <f t="shared" si="22"/>
        <v>32676350</v>
      </c>
      <c r="W149" s="32">
        <v>32676350</v>
      </c>
      <c r="X149" s="32"/>
      <c r="Y149" s="32"/>
      <c r="Z149" s="32">
        <v>544605.82999999996</v>
      </c>
      <c r="AA149" s="32">
        <f t="shared" si="25"/>
        <v>544606</v>
      </c>
      <c r="AB149" s="4"/>
      <c r="AC149" s="19">
        <v>44986</v>
      </c>
      <c r="AD149" s="19"/>
      <c r="AE149" s="19"/>
      <c r="AF149" s="4" t="s">
        <v>43</v>
      </c>
    </row>
    <row r="150" spans="1:40" ht="93.6" x14ac:dyDescent="0.3">
      <c r="A150" s="18" t="s">
        <v>1052</v>
      </c>
      <c r="B150" s="19">
        <v>44733</v>
      </c>
      <c r="C150" s="17" t="s">
        <v>32</v>
      </c>
      <c r="D150" s="18" t="s">
        <v>1053</v>
      </c>
      <c r="E150" s="23" t="s">
        <v>1054</v>
      </c>
      <c r="F150" s="19">
        <v>44768</v>
      </c>
      <c r="G150" s="18" t="s">
        <v>1055</v>
      </c>
      <c r="H150" s="4" t="s">
        <v>56</v>
      </c>
      <c r="I150" s="4" t="s">
        <v>1056</v>
      </c>
      <c r="J150" s="32">
        <v>1127964908.4000001</v>
      </c>
      <c r="K150" s="33">
        <f t="shared" si="28"/>
        <v>1127964908.4000001</v>
      </c>
      <c r="L150" s="33">
        <f t="shared" si="28"/>
        <v>1127964908.4000001</v>
      </c>
      <c r="M150" s="4" t="s">
        <v>1057</v>
      </c>
      <c r="N150" s="4" t="s">
        <v>1058</v>
      </c>
      <c r="O150" s="4" t="s">
        <v>1059</v>
      </c>
      <c r="P150" s="41">
        <v>0</v>
      </c>
      <c r="Q150" s="17">
        <v>100</v>
      </c>
      <c r="R150" s="17" t="s">
        <v>69</v>
      </c>
      <c r="S150" s="42">
        <v>30</v>
      </c>
      <c r="T150" s="33">
        <f t="shared" si="27"/>
        <v>835.0100000000001</v>
      </c>
      <c r="U150" s="32">
        <f t="shared" ref="U150:U213" si="33">T150*S150</f>
        <v>25050.300000000003</v>
      </c>
      <c r="V150" s="32">
        <f t="shared" si="22"/>
        <v>1350840</v>
      </c>
      <c r="W150" s="32">
        <v>1350840</v>
      </c>
      <c r="X150" s="32"/>
      <c r="Y150" s="32"/>
      <c r="Z150" s="32">
        <f t="shared" ref="Z150:Z213" si="34">V150/S150</f>
        <v>45028</v>
      </c>
      <c r="AA150" s="32">
        <f t="shared" si="25"/>
        <v>45028</v>
      </c>
      <c r="AB150" s="4"/>
      <c r="AC150" s="19">
        <v>44986</v>
      </c>
      <c r="AD150" s="19"/>
      <c r="AE150" s="19"/>
      <c r="AF150" s="4" t="s">
        <v>43</v>
      </c>
    </row>
    <row r="151" spans="1:40" ht="128.25" customHeight="1" x14ac:dyDescent="0.3">
      <c r="A151" s="18" t="s">
        <v>1060</v>
      </c>
      <c r="B151" s="19">
        <v>44735</v>
      </c>
      <c r="C151" s="17">
        <v>1416</v>
      </c>
      <c r="D151" s="18" t="s">
        <v>1061</v>
      </c>
      <c r="E151" s="23" t="s">
        <v>1062</v>
      </c>
      <c r="F151" s="19">
        <v>44754</v>
      </c>
      <c r="G151" s="18" t="s">
        <v>1063</v>
      </c>
      <c r="H151" s="4" t="s">
        <v>90</v>
      </c>
      <c r="I151" s="4" t="s">
        <v>1064</v>
      </c>
      <c r="J151" s="32">
        <v>58559580</v>
      </c>
      <c r="K151" s="33">
        <f t="shared" si="28"/>
        <v>58559580</v>
      </c>
      <c r="L151" s="33">
        <f t="shared" si="28"/>
        <v>58559580</v>
      </c>
      <c r="M151" s="4" t="s">
        <v>191</v>
      </c>
      <c r="N151" s="4" t="s">
        <v>1065</v>
      </c>
      <c r="O151" s="4" t="s">
        <v>84</v>
      </c>
      <c r="P151" s="41">
        <v>0</v>
      </c>
      <c r="Q151" s="17">
        <v>100</v>
      </c>
      <c r="R151" s="17" t="s">
        <v>95</v>
      </c>
      <c r="S151" s="42">
        <v>1500</v>
      </c>
      <c r="T151" s="33">
        <f t="shared" si="27"/>
        <v>12.37</v>
      </c>
      <c r="U151" s="32">
        <f t="shared" si="33"/>
        <v>18555</v>
      </c>
      <c r="V151" s="32">
        <f t="shared" si="22"/>
        <v>4734000</v>
      </c>
      <c r="W151" s="32">
        <v>4734000</v>
      </c>
      <c r="X151" s="32"/>
      <c r="Y151" s="32"/>
      <c r="Z151" s="32">
        <f t="shared" si="34"/>
        <v>3156</v>
      </c>
      <c r="AA151" s="32">
        <f t="shared" si="25"/>
        <v>3156</v>
      </c>
      <c r="AB151" s="4"/>
      <c r="AC151" s="19">
        <v>44958</v>
      </c>
      <c r="AD151" s="19"/>
      <c r="AE151" s="19"/>
      <c r="AF151" s="4" t="s">
        <v>43</v>
      </c>
    </row>
    <row r="152" spans="1:40" ht="165.75" customHeight="1" x14ac:dyDescent="0.3">
      <c r="A152" s="18" t="s">
        <v>1066</v>
      </c>
      <c r="B152" s="19">
        <v>44735</v>
      </c>
      <c r="C152" s="17" t="s">
        <v>1067</v>
      </c>
      <c r="D152" s="18" t="s">
        <v>1068</v>
      </c>
      <c r="E152" s="23" t="s">
        <v>1069</v>
      </c>
      <c r="F152" s="19">
        <v>44768</v>
      </c>
      <c r="G152" s="18" t="s">
        <v>1066</v>
      </c>
      <c r="H152" s="4" t="s">
        <v>56</v>
      </c>
      <c r="I152" s="4" t="s">
        <v>1070</v>
      </c>
      <c r="J152" s="32">
        <v>1931553482.0999999</v>
      </c>
      <c r="K152" s="33">
        <f t="shared" si="28"/>
        <v>1931553482.0999999</v>
      </c>
      <c r="L152" s="33">
        <f t="shared" si="28"/>
        <v>1931553482.0999999</v>
      </c>
      <c r="M152" s="4" t="s">
        <v>1057</v>
      </c>
      <c r="N152" s="4" t="s">
        <v>1058</v>
      </c>
      <c r="O152" s="4" t="s">
        <v>1059</v>
      </c>
      <c r="P152" s="41">
        <v>0</v>
      </c>
      <c r="Q152" s="17">
        <v>100</v>
      </c>
      <c r="R152" s="17" t="s">
        <v>69</v>
      </c>
      <c r="S152" s="42">
        <v>30</v>
      </c>
      <c r="T152" s="33">
        <f t="shared" si="27"/>
        <v>835.01</v>
      </c>
      <c r="U152" s="32">
        <f t="shared" si="33"/>
        <v>25050.3</v>
      </c>
      <c r="V152" s="32">
        <f t="shared" ref="V152:V218" si="35">W152+X152+Y152</f>
        <v>2313210</v>
      </c>
      <c r="W152" s="32">
        <v>2313210</v>
      </c>
      <c r="X152" s="32"/>
      <c r="Y152" s="32"/>
      <c r="Z152" s="32">
        <f t="shared" si="34"/>
        <v>77107</v>
      </c>
      <c r="AA152" s="32">
        <f t="shared" si="25"/>
        <v>77107</v>
      </c>
      <c r="AB152" s="4"/>
      <c r="AC152" s="19">
        <v>44986</v>
      </c>
      <c r="AD152" s="19"/>
      <c r="AE152" s="19"/>
      <c r="AF152" s="4" t="s">
        <v>43</v>
      </c>
    </row>
    <row r="153" spans="1:40" ht="31.2" x14ac:dyDescent="0.3">
      <c r="A153" s="18" t="s">
        <v>1071</v>
      </c>
      <c r="B153" s="19" t="s">
        <v>1072</v>
      </c>
      <c r="C153" s="17" t="s">
        <v>32</v>
      </c>
      <c r="D153" s="18" t="s">
        <v>282</v>
      </c>
      <c r="E153" s="23" t="s">
        <v>282</v>
      </c>
      <c r="F153" s="19" t="s">
        <v>282</v>
      </c>
      <c r="G153" s="18" t="s">
        <v>282</v>
      </c>
      <c r="H153" s="4" t="s">
        <v>282</v>
      </c>
      <c r="I153" s="4" t="s">
        <v>1073</v>
      </c>
      <c r="J153" s="34" t="s">
        <v>282</v>
      </c>
      <c r="K153" s="34" t="s">
        <v>282</v>
      </c>
      <c r="L153" s="34" t="s">
        <v>282</v>
      </c>
      <c r="M153" s="4"/>
      <c r="N153" s="4"/>
      <c r="O153" s="4"/>
      <c r="P153" s="41"/>
      <c r="Q153" s="17"/>
      <c r="R153" s="17"/>
      <c r="S153" s="42"/>
      <c r="T153" s="33" t="e">
        <f t="shared" si="27"/>
        <v>#VALUE!</v>
      </c>
      <c r="U153" s="32" t="e">
        <f t="shared" si="33"/>
        <v>#VALUE!</v>
      </c>
      <c r="V153" s="32">
        <f t="shared" si="35"/>
        <v>0</v>
      </c>
      <c r="W153" s="32"/>
      <c r="X153" s="32"/>
      <c r="Y153" s="32"/>
      <c r="Z153" s="32" t="e">
        <f t="shared" si="34"/>
        <v>#DIV/0!</v>
      </c>
      <c r="AA153" s="32" t="e">
        <f t="shared" si="25"/>
        <v>#DIV/0!</v>
      </c>
      <c r="AB153" s="4"/>
      <c r="AC153" s="19"/>
      <c r="AD153" s="19"/>
      <c r="AE153" s="19"/>
      <c r="AF153" s="4"/>
    </row>
    <row r="154" spans="1:40" s="3" customFormat="1" ht="57.6" x14ac:dyDescent="0.3">
      <c r="A154" s="18" t="s">
        <v>1074</v>
      </c>
      <c r="B154" s="19">
        <v>44768</v>
      </c>
      <c r="C154" s="17" t="s">
        <v>32</v>
      </c>
      <c r="D154" s="18" t="s">
        <v>1075</v>
      </c>
      <c r="E154" s="23" t="s">
        <v>1076</v>
      </c>
      <c r="F154" s="19">
        <v>44788</v>
      </c>
      <c r="G154" s="18" t="s">
        <v>1077</v>
      </c>
      <c r="H154" s="4" t="s">
        <v>56</v>
      </c>
      <c r="I154" s="4" t="s">
        <v>1078</v>
      </c>
      <c r="J154" s="32">
        <v>14176047.6</v>
      </c>
      <c r="K154" s="33">
        <f t="shared" ref="K154:L174" si="36">J154</f>
        <v>14176047.6</v>
      </c>
      <c r="L154" s="33">
        <f t="shared" si="36"/>
        <v>14176047.6</v>
      </c>
      <c r="M154" s="17" t="s">
        <v>943</v>
      </c>
      <c r="N154" s="39"/>
      <c r="O154" s="4" t="s">
        <v>60</v>
      </c>
      <c r="P154" s="4">
        <v>0</v>
      </c>
      <c r="Q154" s="4">
        <v>100</v>
      </c>
      <c r="R154" s="41" t="s">
        <v>69</v>
      </c>
      <c r="S154" s="17">
        <v>120</v>
      </c>
      <c r="T154" s="17">
        <f t="shared" si="27"/>
        <v>160.29</v>
      </c>
      <c r="U154" s="51">
        <f t="shared" si="33"/>
        <v>19234.8</v>
      </c>
      <c r="V154" s="33">
        <f t="shared" si="35"/>
        <v>88440</v>
      </c>
      <c r="W154" s="33">
        <v>88440</v>
      </c>
      <c r="X154" s="33"/>
      <c r="Y154" s="32"/>
      <c r="Z154" s="32">
        <f t="shared" si="34"/>
        <v>737</v>
      </c>
      <c r="AA154" s="32">
        <f t="shared" si="25"/>
        <v>737</v>
      </c>
      <c r="AB154" s="62" t="s">
        <v>1079</v>
      </c>
      <c r="AC154" s="19">
        <v>44958</v>
      </c>
      <c r="AD154" s="19"/>
      <c r="AE154" s="19"/>
      <c r="AF154" s="4" t="s">
        <v>43</v>
      </c>
    </row>
    <row r="155" spans="1:40" s="3" customFormat="1" ht="48" customHeight="1" x14ac:dyDescent="0.3">
      <c r="A155" s="18" t="s">
        <v>1080</v>
      </c>
      <c r="B155" s="19">
        <v>44887</v>
      </c>
      <c r="C155" s="17">
        <v>545</v>
      </c>
      <c r="D155" s="18" t="s">
        <v>1081</v>
      </c>
      <c r="E155" s="23" t="s">
        <v>1082</v>
      </c>
      <c r="F155" s="19">
        <v>44907</v>
      </c>
      <c r="G155" s="18" t="s">
        <v>1083</v>
      </c>
      <c r="H155" s="4" t="s">
        <v>90</v>
      </c>
      <c r="I155" s="4" t="s">
        <v>1084</v>
      </c>
      <c r="J155" s="32">
        <v>270469971.19999999</v>
      </c>
      <c r="K155" s="33">
        <f t="shared" si="36"/>
        <v>270469971.19999999</v>
      </c>
      <c r="L155" s="33">
        <f t="shared" si="36"/>
        <v>270469971.19999999</v>
      </c>
      <c r="M155" s="4" t="s">
        <v>1085</v>
      </c>
      <c r="N155" s="39" t="s">
        <v>1086</v>
      </c>
      <c r="O155" s="4" t="s">
        <v>1087</v>
      </c>
      <c r="P155" s="4">
        <v>0</v>
      </c>
      <c r="Q155" s="4">
        <v>100</v>
      </c>
      <c r="R155" s="41" t="s">
        <v>85</v>
      </c>
      <c r="S155" s="17">
        <v>10</v>
      </c>
      <c r="T155" s="17">
        <f t="shared" si="27"/>
        <v>47284.959999999999</v>
      </c>
      <c r="U155" s="51">
        <f t="shared" si="33"/>
        <v>472849.6</v>
      </c>
      <c r="V155" s="33">
        <f t="shared" si="35"/>
        <v>5720</v>
      </c>
      <c r="W155" s="33">
        <v>1580</v>
      </c>
      <c r="X155" s="33">
        <v>2360</v>
      </c>
      <c r="Y155" s="32">
        <v>1780</v>
      </c>
      <c r="Z155" s="32">
        <f t="shared" si="34"/>
        <v>572</v>
      </c>
      <c r="AA155" s="32">
        <f t="shared" si="25"/>
        <v>572</v>
      </c>
      <c r="AB155" s="62" t="s">
        <v>1088</v>
      </c>
      <c r="AC155" s="19">
        <v>44972</v>
      </c>
      <c r="AD155" s="19">
        <v>45030</v>
      </c>
      <c r="AE155" s="19">
        <v>45261</v>
      </c>
      <c r="AF155" s="4" t="s">
        <v>43</v>
      </c>
      <c r="AG155" s="5"/>
      <c r="AH155" s="5"/>
      <c r="AM155" s="6"/>
      <c r="AN155" s="6"/>
    </row>
    <row r="156" spans="1:40" s="3" customFormat="1" ht="57" customHeight="1" x14ac:dyDescent="0.3">
      <c r="A156" s="18" t="s">
        <v>1089</v>
      </c>
      <c r="B156" s="19">
        <v>44887</v>
      </c>
      <c r="C156" s="17">
        <v>545</v>
      </c>
      <c r="D156" s="18" t="s">
        <v>1090</v>
      </c>
      <c r="E156" s="23" t="s">
        <v>1091</v>
      </c>
      <c r="F156" s="19">
        <v>44907</v>
      </c>
      <c r="G156" s="18" t="s">
        <v>1092</v>
      </c>
      <c r="H156" s="4" t="s">
        <v>90</v>
      </c>
      <c r="I156" s="4" t="s">
        <v>1093</v>
      </c>
      <c r="J156" s="32">
        <v>115739395.2</v>
      </c>
      <c r="K156" s="33">
        <f t="shared" si="36"/>
        <v>115739395.2</v>
      </c>
      <c r="L156" s="33">
        <f t="shared" si="36"/>
        <v>115739395.2</v>
      </c>
      <c r="M156" s="4" t="s">
        <v>1094</v>
      </c>
      <c r="N156" s="39" t="s">
        <v>1095</v>
      </c>
      <c r="O156" s="4" t="s">
        <v>68</v>
      </c>
      <c r="P156" s="4">
        <v>0</v>
      </c>
      <c r="Q156" s="4">
        <v>100</v>
      </c>
      <c r="R156" s="41" t="s">
        <v>85</v>
      </c>
      <c r="S156" s="17">
        <v>12</v>
      </c>
      <c r="T156" s="17">
        <f t="shared" si="27"/>
        <v>247306.4</v>
      </c>
      <c r="U156" s="51">
        <f t="shared" si="33"/>
        <v>2967676.8</v>
      </c>
      <c r="V156" s="33">
        <f t="shared" si="35"/>
        <v>468</v>
      </c>
      <c r="W156" s="33">
        <v>324</v>
      </c>
      <c r="X156" s="33">
        <v>144</v>
      </c>
      <c r="Y156" s="32"/>
      <c r="Z156" s="32">
        <f t="shared" si="34"/>
        <v>39</v>
      </c>
      <c r="AA156" s="32">
        <f t="shared" si="25"/>
        <v>39</v>
      </c>
      <c r="AB156" s="62" t="s">
        <v>1096</v>
      </c>
      <c r="AC156" s="19">
        <v>44972</v>
      </c>
      <c r="AD156" s="19">
        <v>45031</v>
      </c>
      <c r="AE156" s="19"/>
      <c r="AF156" s="4" t="s">
        <v>43</v>
      </c>
      <c r="AG156" s="5"/>
      <c r="AH156" s="5"/>
      <c r="AM156" s="6"/>
      <c r="AN156" s="6"/>
    </row>
    <row r="157" spans="1:40" s="3" customFormat="1" ht="68.25" customHeight="1" x14ac:dyDescent="0.3">
      <c r="A157" s="18" t="s">
        <v>1097</v>
      </c>
      <c r="B157" s="19">
        <v>44887</v>
      </c>
      <c r="C157" s="17">
        <v>545</v>
      </c>
      <c r="D157" s="18" t="s">
        <v>1098</v>
      </c>
      <c r="E157" s="23" t="s">
        <v>1099</v>
      </c>
      <c r="F157" s="19">
        <v>44907</v>
      </c>
      <c r="G157" s="18" t="s">
        <v>1100</v>
      </c>
      <c r="H157" s="4" t="s">
        <v>90</v>
      </c>
      <c r="I157" s="4" t="s">
        <v>1084</v>
      </c>
      <c r="J157" s="32">
        <v>278981264</v>
      </c>
      <c r="K157" s="33">
        <f t="shared" si="36"/>
        <v>278981264</v>
      </c>
      <c r="L157" s="33">
        <f t="shared" si="36"/>
        <v>278981264</v>
      </c>
      <c r="M157" s="4" t="s">
        <v>1085</v>
      </c>
      <c r="N157" s="39" t="s">
        <v>1086</v>
      </c>
      <c r="O157" s="4" t="s">
        <v>1087</v>
      </c>
      <c r="P157" s="4">
        <v>0</v>
      </c>
      <c r="Q157" s="4">
        <v>100</v>
      </c>
      <c r="R157" s="41" t="s">
        <v>85</v>
      </c>
      <c r="S157" s="17">
        <v>10</v>
      </c>
      <c r="T157" s="17">
        <f t="shared" si="27"/>
        <v>47284.959999999999</v>
      </c>
      <c r="U157" s="51">
        <f t="shared" si="33"/>
        <v>472849.6</v>
      </c>
      <c r="V157" s="33">
        <f t="shared" si="35"/>
        <v>5900</v>
      </c>
      <c r="W157" s="33">
        <v>1630</v>
      </c>
      <c r="X157" s="33">
        <v>2440</v>
      </c>
      <c r="Y157" s="32">
        <v>1830</v>
      </c>
      <c r="Z157" s="32">
        <f t="shared" si="34"/>
        <v>590</v>
      </c>
      <c r="AA157" s="32">
        <f t="shared" si="25"/>
        <v>590</v>
      </c>
      <c r="AB157" s="63" t="s">
        <v>1101</v>
      </c>
      <c r="AC157" s="19">
        <v>44972</v>
      </c>
      <c r="AD157" s="19">
        <v>45031</v>
      </c>
      <c r="AE157" s="19">
        <v>45261</v>
      </c>
      <c r="AF157" s="4" t="s">
        <v>43</v>
      </c>
      <c r="AG157" s="5"/>
      <c r="AH157" s="5"/>
      <c r="AM157" s="6"/>
      <c r="AN157" s="6"/>
    </row>
    <row r="158" spans="1:40" s="3" customFormat="1" ht="51.75" customHeight="1" x14ac:dyDescent="0.3">
      <c r="A158" s="18" t="s">
        <v>1102</v>
      </c>
      <c r="B158" s="19">
        <v>44887</v>
      </c>
      <c r="C158" s="17">
        <v>545</v>
      </c>
      <c r="D158" s="18" t="s">
        <v>1103</v>
      </c>
      <c r="E158" s="23" t="s">
        <v>1104</v>
      </c>
      <c r="F158" s="19">
        <v>44907</v>
      </c>
      <c r="G158" s="18" t="s">
        <v>1105</v>
      </c>
      <c r="H158" s="4" t="s">
        <v>90</v>
      </c>
      <c r="I158" s="4" t="s">
        <v>1106</v>
      </c>
      <c r="J158" s="32">
        <v>246317174.40000001</v>
      </c>
      <c r="K158" s="33">
        <f t="shared" si="36"/>
        <v>246317174.40000001</v>
      </c>
      <c r="L158" s="33">
        <f t="shared" si="36"/>
        <v>246317174.40000001</v>
      </c>
      <c r="M158" s="4" t="s">
        <v>1094</v>
      </c>
      <c r="N158" s="39" t="s">
        <v>1107</v>
      </c>
      <c r="O158" s="4" t="s">
        <v>68</v>
      </c>
      <c r="P158" s="4">
        <v>0</v>
      </c>
      <c r="Q158" s="4">
        <v>100</v>
      </c>
      <c r="R158" s="41" t="s">
        <v>85</v>
      </c>
      <c r="S158" s="17">
        <v>12</v>
      </c>
      <c r="T158" s="17">
        <f t="shared" si="27"/>
        <v>247306.4</v>
      </c>
      <c r="U158" s="51">
        <f t="shared" si="33"/>
        <v>2967676.8</v>
      </c>
      <c r="V158" s="33">
        <f t="shared" si="35"/>
        <v>996</v>
      </c>
      <c r="W158" s="33">
        <v>708</v>
      </c>
      <c r="X158" s="33">
        <v>288</v>
      </c>
      <c r="Y158" s="32"/>
      <c r="Z158" s="32">
        <f t="shared" si="34"/>
        <v>83</v>
      </c>
      <c r="AA158" s="32">
        <f t="shared" si="25"/>
        <v>83</v>
      </c>
      <c r="AB158" s="62" t="s">
        <v>1108</v>
      </c>
      <c r="AC158" s="19">
        <v>44972</v>
      </c>
      <c r="AD158" s="19">
        <v>45031</v>
      </c>
      <c r="AE158" s="19"/>
      <c r="AF158" s="4" t="s">
        <v>43</v>
      </c>
      <c r="AG158" s="5"/>
      <c r="AH158" s="5"/>
      <c r="AM158" s="6"/>
      <c r="AN158" s="6"/>
    </row>
    <row r="159" spans="1:40" s="3" customFormat="1" ht="57.75" customHeight="1" x14ac:dyDescent="0.3">
      <c r="A159" s="18" t="s">
        <v>1109</v>
      </c>
      <c r="B159" s="19">
        <v>44887</v>
      </c>
      <c r="C159" s="17">
        <v>545</v>
      </c>
      <c r="D159" s="18" t="s">
        <v>1110</v>
      </c>
      <c r="E159" s="23" t="s">
        <v>1111</v>
      </c>
      <c r="F159" s="19">
        <v>44907</v>
      </c>
      <c r="G159" s="18" t="s">
        <v>1112</v>
      </c>
      <c r="H159" s="4" t="s">
        <v>90</v>
      </c>
      <c r="I159" s="4" t="s">
        <v>1084</v>
      </c>
      <c r="J159" s="32">
        <v>249191739.19999999</v>
      </c>
      <c r="K159" s="33">
        <f t="shared" si="36"/>
        <v>249191739.19999999</v>
      </c>
      <c r="L159" s="33">
        <f t="shared" si="36"/>
        <v>249191739.19999999</v>
      </c>
      <c r="M159" s="4" t="s">
        <v>1085</v>
      </c>
      <c r="N159" s="39" t="s">
        <v>1086</v>
      </c>
      <c r="O159" s="4" t="s">
        <v>1087</v>
      </c>
      <c r="P159" s="4">
        <v>0</v>
      </c>
      <c r="Q159" s="4">
        <v>100</v>
      </c>
      <c r="R159" s="41" t="s">
        <v>85</v>
      </c>
      <c r="S159" s="17">
        <v>10</v>
      </c>
      <c r="T159" s="17">
        <f t="shared" si="27"/>
        <v>47284.959999999999</v>
      </c>
      <c r="U159" s="51">
        <f t="shared" si="33"/>
        <v>472849.6</v>
      </c>
      <c r="V159" s="33">
        <f t="shared" si="35"/>
        <v>5270</v>
      </c>
      <c r="W159" s="33">
        <v>1460</v>
      </c>
      <c r="X159" s="33">
        <v>2200</v>
      </c>
      <c r="Y159" s="32">
        <v>1610</v>
      </c>
      <c r="Z159" s="32">
        <f t="shared" si="34"/>
        <v>527</v>
      </c>
      <c r="AA159" s="32">
        <f t="shared" si="25"/>
        <v>527</v>
      </c>
      <c r="AB159" s="62" t="s">
        <v>1096</v>
      </c>
      <c r="AC159" s="19">
        <v>44972</v>
      </c>
      <c r="AD159" s="19">
        <v>45031</v>
      </c>
      <c r="AE159" s="19">
        <v>45261</v>
      </c>
      <c r="AF159" s="4" t="s">
        <v>43</v>
      </c>
      <c r="AG159" s="5"/>
      <c r="AH159" s="5"/>
      <c r="AM159" s="6"/>
      <c r="AN159" s="6"/>
    </row>
    <row r="160" spans="1:40" s="3" customFormat="1" ht="60.75" customHeight="1" x14ac:dyDescent="0.3">
      <c r="A160" s="18" t="s">
        <v>1113</v>
      </c>
      <c r="B160" s="19">
        <v>44887</v>
      </c>
      <c r="C160" s="17">
        <v>545</v>
      </c>
      <c r="D160" s="18" t="s">
        <v>1114</v>
      </c>
      <c r="E160" s="23" t="s">
        <v>1115</v>
      </c>
      <c r="F160" s="19">
        <v>44907</v>
      </c>
      <c r="G160" s="18" t="s">
        <v>1116</v>
      </c>
      <c r="H160" s="4" t="s">
        <v>90</v>
      </c>
      <c r="I160" s="4" t="s">
        <v>1117</v>
      </c>
      <c r="J160" s="32">
        <v>227913507.19999999</v>
      </c>
      <c r="K160" s="33">
        <f t="shared" si="36"/>
        <v>227913507.19999999</v>
      </c>
      <c r="L160" s="33">
        <f t="shared" si="36"/>
        <v>227913507.19999999</v>
      </c>
      <c r="M160" s="4" t="s">
        <v>1085</v>
      </c>
      <c r="N160" s="39" t="s">
        <v>1086</v>
      </c>
      <c r="O160" s="4" t="s">
        <v>1087</v>
      </c>
      <c r="P160" s="4">
        <v>0</v>
      </c>
      <c r="Q160" s="4">
        <v>100</v>
      </c>
      <c r="R160" s="41" t="s">
        <v>85</v>
      </c>
      <c r="S160" s="17">
        <v>10</v>
      </c>
      <c r="T160" s="17">
        <f t="shared" si="27"/>
        <v>47284.959999999999</v>
      </c>
      <c r="U160" s="51">
        <f t="shared" si="33"/>
        <v>472849.6</v>
      </c>
      <c r="V160" s="33">
        <f t="shared" si="35"/>
        <v>4820</v>
      </c>
      <c r="W160" s="33">
        <v>1330</v>
      </c>
      <c r="X160" s="33">
        <v>2000</v>
      </c>
      <c r="Y160" s="32">
        <v>1490</v>
      </c>
      <c r="Z160" s="32">
        <f t="shared" si="34"/>
        <v>482</v>
      </c>
      <c r="AA160" s="32">
        <f t="shared" si="25"/>
        <v>482</v>
      </c>
      <c r="AB160" s="62" t="s">
        <v>1079</v>
      </c>
      <c r="AC160" s="19">
        <v>44972</v>
      </c>
      <c r="AD160" s="19">
        <v>45031</v>
      </c>
      <c r="AE160" s="19">
        <v>45261</v>
      </c>
      <c r="AF160" s="4" t="s">
        <v>43</v>
      </c>
      <c r="AG160" s="5"/>
      <c r="AH160" s="5"/>
      <c r="AM160" s="6"/>
      <c r="AN160" s="6"/>
    </row>
    <row r="161" spans="1:40" s="3" customFormat="1" ht="51.75" customHeight="1" x14ac:dyDescent="0.3">
      <c r="A161" s="18" t="s">
        <v>1118</v>
      </c>
      <c r="B161" s="19">
        <v>44887</v>
      </c>
      <c r="C161" s="17">
        <v>545</v>
      </c>
      <c r="D161" s="18" t="s">
        <v>1119</v>
      </c>
      <c r="E161" s="23" t="s">
        <v>1120</v>
      </c>
      <c r="F161" s="19">
        <v>44907</v>
      </c>
      <c r="G161" s="18" t="s">
        <v>1121</v>
      </c>
      <c r="H161" s="4" t="s">
        <v>90</v>
      </c>
      <c r="I161" s="4" t="s">
        <v>1122</v>
      </c>
      <c r="J161" s="32">
        <v>111969000</v>
      </c>
      <c r="K161" s="33">
        <f t="shared" si="36"/>
        <v>111969000</v>
      </c>
      <c r="L161" s="33">
        <f t="shared" si="36"/>
        <v>111969000</v>
      </c>
      <c r="M161" s="17" t="s">
        <v>1123</v>
      </c>
      <c r="N161" s="39" t="s">
        <v>1124</v>
      </c>
      <c r="O161" s="4" t="s">
        <v>854</v>
      </c>
      <c r="P161" s="4">
        <v>0</v>
      </c>
      <c r="Q161" s="4">
        <v>100</v>
      </c>
      <c r="R161" s="41" t="s">
        <v>69</v>
      </c>
      <c r="S161" s="17">
        <v>60</v>
      </c>
      <c r="T161" s="17">
        <f t="shared" si="27"/>
        <v>15950</v>
      </c>
      <c r="U161" s="51">
        <f t="shared" si="33"/>
        <v>957000</v>
      </c>
      <c r="V161" s="33">
        <f t="shared" si="35"/>
        <v>7020</v>
      </c>
      <c r="W161" s="33">
        <v>7020</v>
      </c>
      <c r="X161" s="33"/>
      <c r="Y161" s="32"/>
      <c r="Z161" s="32">
        <f t="shared" si="34"/>
        <v>117</v>
      </c>
      <c r="AA161" s="32">
        <f t="shared" si="25"/>
        <v>117</v>
      </c>
      <c r="AB161" s="63" t="s">
        <v>1125</v>
      </c>
      <c r="AC161" s="19">
        <v>44972</v>
      </c>
      <c r="AD161" s="19"/>
      <c r="AE161" s="19"/>
      <c r="AF161" s="4" t="s">
        <v>43</v>
      </c>
      <c r="AG161" s="5"/>
      <c r="AH161" s="5"/>
      <c r="AM161" s="6"/>
      <c r="AN161" s="6"/>
    </row>
    <row r="162" spans="1:40" s="3" customFormat="1" ht="65.25" customHeight="1" x14ac:dyDescent="0.3">
      <c r="A162" s="18" t="s">
        <v>1126</v>
      </c>
      <c r="B162" s="19">
        <v>44887</v>
      </c>
      <c r="C162" s="17">
        <v>545</v>
      </c>
      <c r="D162" s="18" t="s">
        <v>1127</v>
      </c>
      <c r="E162" s="23" t="s">
        <v>1128</v>
      </c>
      <c r="F162" s="19">
        <v>44907</v>
      </c>
      <c r="G162" s="18" t="s">
        <v>1129</v>
      </c>
      <c r="H162" s="4" t="s">
        <v>90</v>
      </c>
      <c r="I162" s="4" t="s">
        <v>1130</v>
      </c>
      <c r="J162" s="32">
        <v>284420400</v>
      </c>
      <c r="K162" s="33">
        <f t="shared" si="36"/>
        <v>284420400</v>
      </c>
      <c r="L162" s="33">
        <f t="shared" si="36"/>
        <v>284420400</v>
      </c>
      <c r="M162" s="17" t="s">
        <v>1123</v>
      </c>
      <c r="N162" s="39" t="s">
        <v>1131</v>
      </c>
      <c r="O162" s="4" t="s">
        <v>854</v>
      </c>
      <c r="P162" s="4">
        <v>0</v>
      </c>
      <c r="Q162" s="4">
        <v>100</v>
      </c>
      <c r="R162" s="41" t="s">
        <v>69</v>
      </c>
      <c r="S162" s="17">
        <v>60</v>
      </c>
      <c r="T162" s="17">
        <f t="shared" si="27"/>
        <v>6380</v>
      </c>
      <c r="U162" s="51">
        <f t="shared" si="33"/>
        <v>382800</v>
      </c>
      <c r="V162" s="33">
        <f t="shared" si="35"/>
        <v>44580</v>
      </c>
      <c r="W162" s="33">
        <v>44580</v>
      </c>
      <c r="X162" s="33"/>
      <c r="Y162" s="32"/>
      <c r="Z162" s="32">
        <f t="shared" si="34"/>
        <v>743</v>
      </c>
      <c r="AA162" s="32">
        <f t="shared" si="25"/>
        <v>743</v>
      </c>
      <c r="AB162" s="63" t="s">
        <v>1132</v>
      </c>
      <c r="AC162" s="19">
        <v>44972</v>
      </c>
      <c r="AD162" s="19"/>
      <c r="AE162" s="19"/>
      <c r="AF162" s="4" t="s">
        <v>43</v>
      </c>
      <c r="AG162" s="5"/>
      <c r="AH162" s="5"/>
      <c r="AM162" s="6"/>
      <c r="AN162" s="6"/>
    </row>
    <row r="163" spans="1:40" s="3" customFormat="1" ht="57.6" x14ac:dyDescent="0.3">
      <c r="A163" s="18" t="s">
        <v>1133</v>
      </c>
      <c r="B163" s="19">
        <v>44887</v>
      </c>
      <c r="C163" s="17">
        <v>545</v>
      </c>
      <c r="D163" s="18" t="s">
        <v>1134</v>
      </c>
      <c r="E163" s="23" t="s">
        <v>1135</v>
      </c>
      <c r="F163" s="19">
        <v>44907</v>
      </c>
      <c r="G163" s="18" t="s">
        <v>1136</v>
      </c>
      <c r="H163" s="4" t="s">
        <v>90</v>
      </c>
      <c r="I163" s="4" t="s">
        <v>1137</v>
      </c>
      <c r="J163" s="32">
        <v>164986800</v>
      </c>
      <c r="K163" s="33">
        <f t="shared" si="36"/>
        <v>164986800</v>
      </c>
      <c r="L163" s="33">
        <f t="shared" si="36"/>
        <v>164986800</v>
      </c>
      <c r="M163" s="17" t="s">
        <v>1123</v>
      </c>
      <c r="N163" s="39" t="s">
        <v>1131</v>
      </c>
      <c r="O163" s="4" t="s">
        <v>854</v>
      </c>
      <c r="P163" s="4">
        <v>0</v>
      </c>
      <c r="Q163" s="4">
        <v>100</v>
      </c>
      <c r="R163" s="41" t="s">
        <v>69</v>
      </c>
      <c r="S163" s="17">
        <v>60</v>
      </c>
      <c r="T163" s="17">
        <f t="shared" si="27"/>
        <v>6380</v>
      </c>
      <c r="U163" s="51">
        <f t="shared" si="33"/>
        <v>382800</v>
      </c>
      <c r="V163" s="33">
        <f t="shared" si="35"/>
        <v>25860</v>
      </c>
      <c r="W163" s="33">
        <v>25860</v>
      </c>
      <c r="X163" s="33"/>
      <c r="Y163" s="32"/>
      <c r="Z163" s="32">
        <f t="shared" si="34"/>
        <v>431</v>
      </c>
      <c r="AA163" s="32">
        <f t="shared" si="25"/>
        <v>431</v>
      </c>
      <c r="AB163" s="63" t="s">
        <v>1138</v>
      </c>
      <c r="AC163" s="19">
        <v>44972</v>
      </c>
      <c r="AD163" s="19"/>
      <c r="AE163" s="19"/>
      <c r="AF163" s="4" t="s">
        <v>43</v>
      </c>
      <c r="AG163" s="5"/>
      <c r="AH163" s="5"/>
      <c r="AM163" s="6"/>
      <c r="AN163" s="6"/>
    </row>
    <row r="164" spans="1:40" s="3" customFormat="1" ht="66" customHeight="1" x14ac:dyDescent="0.3">
      <c r="A164" s="18" t="s">
        <v>1139</v>
      </c>
      <c r="B164" s="19">
        <v>44887</v>
      </c>
      <c r="C164" s="17">
        <v>545</v>
      </c>
      <c r="D164" s="18" t="s">
        <v>1140</v>
      </c>
      <c r="E164" s="23" t="s">
        <v>1141</v>
      </c>
      <c r="F164" s="19">
        <v>44907</v>
      </c>
      <c r="G164" s="18" t="s">
        <v>1142</v>
      </c>
      <c r="H164" s="4" t="s">
        <v>90</v>
      </c>
      <c r="I164" s="4" t="s">
        <v>1137</v>
      </c>
      <c r="J164" s="32">
        <v>199438800</v>
      </c>
      <c r="K164" s="33">
        <f t="shared" si="36"/>
        <v>199438800</v>
      </c>
      <c r="L164" s="33">
        <f t="shared" si="36"/>
        <v>199438800</v>
      </c>
      <c r="M164" s="17" t="s">
        <v>1123</v>
      </c>
      <c r="N164" s="39" t="s">
        <v>1131</v>
      </c>
      <c r="O164" s="4" t="s">
        <v>854</v>
      </c>
      <c r="P164" s="4">
        <v>0</v>
      </c>
      <c r="Q164" s="4">
        <v>100</v>
      </c>
      <c r="R164" s="41" t="s">
        <v>69</v>
      </c>
      <c r="S164" s="17">
        <v>60</v>
      </c>
      <c r="T164" s="17">
        <f t="shared" si="27"/>
        <v>6380</v>
      </c>
      <c r="U164" s="51">
        <f t="shared" si="33"/>
        <v>382800</v>
      </c>
      <c r="V164" s="33">
        <f t="shared" si="35"/>
        <v>31260</v>
      </c>
      <c r="W164" s="33">
        <v>31260</v>
      </c>
      <c r="X164" s="33"/>
      <c r="Y164" s="32"/>
      <c r="Z164" s="32">
        <f t="shared" si="34"/>
        <v>521</v>
      </c>
      <c r="AA164" s="32">
        <f t="shared" ref="AA164:AA230" si="37">_xlfn.CEILING.MATH(Z164)</f>
        <v>521</v>
      </c>
      <c r="AB164" s="63" t="s">
        <v>1143</v>
      </c>
      <c r="AC164" s="19">
        <v>44972</v>
      </c>
      <c r="AD164" s="19"/>
      <c r="AE164" s="19"/>
      <c r="AF164" s="4" t="s">
        <v>43</v>
      </c>
      <c r="AG164" s="5"/>
      <c r="AH164" s="5"/>
      <c r="AM164" s="6"/>
      <c r="AN164" s="6"/>
    </row>
    <row r="165" spans="1:40" s="3" customFormat="1" ht="43.5" customHeight="1" x14ac:dyDescent="0.3">
      <c r="A165" s="18" t="s">
        <v>1144</v>
      </c>
      <c r="B165" s="19">
        <v>44887</v>
      </c>
      <c r="C165" s="17">
        <v>545</v>
      </c>
      <c r="D165" s="18" t="s">
        <v>1145</v>
      </c>
      <c r="E165" s="23" t="s">
        <v>1146</v>
      </c>
      <c r="F165" s="19">
        <v>44907</v>
      </c>
      <c r="G165" s="18" t="s">
        <v>1147</v>
      </c>
      <c r="H165" s="4" t="s">
        <v>90</v>
      </c>
      <c r="I165" s="4" t="s">
        <v>1130</v>
      </c>
      <c r="J165" s="32">
        <v>289396800</v>
      </c>
      <c r="K165" s="33">
        <f t="shared" si="36"/>
        <v>289396800</v>
      </c>
      <c r="L165" s="33">
        <f t="shared" si="36"/>
        <v>289396800</v>
      </c>
      <c r="M165" s="17" t="s">
        <v>1123</v>
      </c>
      <c r="N165" s="39" t="s">
        <v>1131</v>
      </c>
      <c r="O165" s="4" t="s">
        <v>854</v>
      </c>
      <c r="P165" s="4">
        <v>0</v>
      </c>
      <c r="Q165" s="4">
        <v>100</v>
      </c>
      <c r="R165" s="41" t="s">
        <v>69</v>
      </c>
      <c r="S165" s="17">
        <v>60</v>
      </c>
      <c r="T165" s="17">
        <f t="shared" si="27"/>
        <v>6380</v>
      </c>
      <c r="U165" s="51">
        <f t="shared" si="33"/>
        <v>382800</v>
      </c>
      <c r="V165" s="33">
        <f t="shared" si="35"/>
        <v>45360</v>
      </c>
      <c r="W165" s="33">
        <v>45360</v>
      </c>
      <c r="X165" s="33"/>
      <c r="Y165" s="32"/>
      <c r="Z165" s="32">
        <f t="shared" si="34"/>
        <v>756</v>
      </c>
      <c r="AA165" s="32">
        <f t="shared" si="37"/>
        <v>756</v>
      </c>
      <c r="AB165" s="63" t="s">
        <v>1148</v>
      </c>
      <c r="AC165" s="19">
        <v>44972</v>
      </c>
      <c r="AD165" s="19"/>
      <c r="AE165" s="19"/>
      <c r="AF165" s="4" t="s">
        <v>43</v>
      </c>
      <c r="AG165" s="5"/>
      <c r="AH165" s="5"/>
      <c r="AM165" s="6"/>
      <c r="AN165" s="6"/>
    </row>
    <row r="166" spans="1:40" s="3" customFormat="1" ht="57.6" x14ac:dyDescent="0.3">
      <c r="A166" s="18" t="s">
        <v>1149</v>
      </c>
      <c r="B166" s="19">
        <v>44887</v>
      </c>
      <c r="C166" s="17">
        <v>545</v>
      </c>
      <c r="D166" s="18" t="s">
        <v>1150</v>
      </c>
      <c r="E166" s="23" t="s">
        <v>1151</v>
      </c>
      <c r="F166" s="19">
        <v>44907</v>
      </c>
      <c r="G166" s="18" t="s">
        <v>1152</v>
      </c>
      <c r="H166" s="4" t="s">
        <v>90</v>
      </c>
      <c r="I166" s="4" t="s">
        <v>1122</v>
      </c>
      <c r="J166" s="32">
        <v>295713000</v>
      </c>
      <c r="K166" s="33">
        <f t="shared" si="36"/>
        <v>295713000</v>
      </c>
      <c r="L166" s="33">
        <f t="shared" si="36"/>
        <v>295713000</v>
      </c>
      <c r="M166" s="17" t="s">
        <v>1123</v>
      </c>
      <c r="N166" s="39" t="s">
        <v>1124</v>
      </c>
      <c r="O166" s="4" t="s">
        <v>854</v>
      </c>
      <c r="P166" s="4">
        <v>0</v>
      </c>
      <c r="Q166" s="4">
        <v>100</v>
      </c>
      <c r="R166" s="41" t="s">
        <v>69</v>
      </c>
      <c r="S166" s="17">
        <v>60</v>
      </c>
      <c r="T166" s="17">
        <f t="shared" si="27"/>
        <v>15950</v>
      </c>
      <c r="U166" s="51">
        <f t="shared" si="33"/>
        <v>957000</v>
      </c>
      <c r="V166" s="33">
        <f t="shared" si="35"/>
        <v>18540</v>
      </c>
      <c r="W166" s="33">
        <v>18540</v>
      </c>
      <c r="X166" s="33"/>
      <c r="Y166" s="32"/>
      <c r="Z166" s="32">
        <f t="shared" si="34"/>
        <v>309</v>
      </c>
      <c r="AA166" s="32">
        <f t="shared" si="37"/>
        <v>309</v>
      </c>
      <c r="AB166" s="63" t="s">
        <v>1096</v>
      </c>
      <c r="AC166" s="19">
        <v>44972</v>
      </c>
      <c r="AD166" s="19"/>
      <c r="AE166" s="19"/>
      <c r="AF166" s="4" t="s">
        <v>43</v>
      </c>
      <c r="AG166" s="5"/>
      <c r="AH166" s="5"/>
      <c r="AM166" s="6"/>
      <c r="AN166" s="6"/>
    </row>
    <row r="167" spans="1:40" ht="57.6" x14ac:dyDescent="0.3">
      <c r="A167" s="18" t="s">
        <v>1153</v>
      </c>
      <c r="B167" s="19">
        <v>44888</v>
      </c>
      <c r="C167" s="17">
        <v>545</v>
      </c>
      <c r="D167" s="18" t="s">
        <v>1154</v>
      </c>
      <c r="E167" s="23" t="s">
        <v>1155</v>
      </c>
      <c r="F167" s="19">
        <v>44908</v>
      </c>
      <c r="G167" s="18" t="s">
        <v>1156</v>
      </c>
      <c r="H167" s="4" t="s">
        <v>90</v>
      </c>
      <c r="I167" s="4" t="s">
        <v>1137</v>
      </c>
      <c r="J167" s="32">
        <v>289779600</v>
      </c>
      <c r="K167" s="33">
        <f t="shared" si="36"/>
        <v>289779600</v>
      </c>
      <c r="L167" s="33">
        <f t="shared" si="36"/>
        <v>289779600</v>
      </c>
      <c r="M167" s="17" t="s">
        <v>1123</v>
      </c>
      <c r="N167" s="4" t="s">
        <v>1131</v>
      </c>
      <c r="O167" s="4" t="s">
        <v>854</v>
      </c>
      <c r="P167" s="4">
        <v>0</v>
      </c>
      <c r="Q167" s="4">
        <v>100</v>
      </c>
      <c r="R167" s="41" t="s">
        <v>69</v>
      </c>
      <c r="S167" s="17">
        <v>60</v>
      </c>
      <c r="T167" s="33">
        <f t="shared" si="27"/>
        <v>6380</v>
      </c>
      <c r="U167" s="32">
        <f t="shared" si="33"/>
        <v>382800</v>
      </c>
      <c r="V167" s="32">
        <f t="shared" si="35"/>
        <v>45420</v>
      </c>
      <c r="W167" s="32">
        <v>45420</v>
      </c>
      <c r="X167" s="32"/>
      <c r="Y167" s="32"/>
      <c r="Z167" s="32">
        <f t="shared" si="34"/>
        <v>757</v>
      </c>
      <c r="AA167" s="32">
        <f t="shared" si="37"/>
        <v>757</v>
      </c>
      <c r="AB167" s="4" t="s">
        <v>1157</v>
      </c>
      <c r="AC167" s="19">
        <v>44972</v>
      </c>
      <c r="AD167" s="19"/>
      <c r="AE167" s="19"/>
      <c r="AF167" s="4" t="s">
        <v>43</v>
      </c>
    </row>
    <row r="168" spans="1:40" ht="57.6" x14ac:dyDescent="0.3">
      <c r="A168" s="18" t="s">
        <v>1158</v>
      </c>
      <c r="B168" s="19">
        <v>44888</v>
      </c>
      <c r="C168" s="17">
        <v>545</v>
      </c>
      <c r="D168" s="18" t="s">
        <v>1159</v>
      </c>
      <c r="E168" s="23" t="s">
        <v>1160</v>
      </c>
      <c r="F168" s="19">
        <v>44908</v>
      </c>
      <c r="G168" s="18" t="s">
        <v>1161</v>
      </c>
      <c r="H168" s="4" t="s">
        <v>90</v>
      </c>
      <c r="I168" s="4" t="s">
        <v>1162</v>
      </c>
      <c r="J168" s="32">
        <v>193314000</v>
      </c>
      <c r="K168" s="33">
        <f t="shared" si="36"/>
        <v>193314000</v>
      </c>
      <c r="L168" s="33">
        <f t="shared" si="36"/>
        <v>193314000</v>
      </c>
      <c r="M168" s="17" t="s">
        <v>1123</v>
      </c>
      <c r="N168" s="4" t="s">
        <v>1124</v>
      </c>
      <c r="O168" s="4" t="s">
        <v>854</v>
      </c>
      <c r="P168" s="41">
        <v>0</v>
      </c>
      <c r="Q168" s="17">
        <v>100</v>
      </c>
      <c r="R168" s="17" t="s">
        <v>69</v>
      </c>
      <c r="S168" s="42">
        <v>60</v>
      </c>
      <c r="T168" s="33">
        <f t="shared" si="27"/>
        <v>15950</v>
      </c>
      <c r="U168" s="32">
        <f t="shared" si="33"/>
        <v>957000</v>
      </c>
      <c r="V168" s="32">
        <f t="shared" si="35"/>
        <v>12120</v>
      </c>
      <c r="W168" s="32">
        <v>12120</v>
      </c>
      <c r="X168" s="32"/>
      <c r="Y168" s="32"/>
      <c r="Z168" s="32">
        <f t="shared" si="34"/>
        <v>202</v>
      </c>
      <c r="AA168" s="32">
        <f t="shared" si="37"/>
        <v>202</v>
      </c>
      <c r="AB168" s="4" t="s">
        <v>1163</v>
      </c>
      <c r="AC168" s="19">
        <v>44972</v>
      </c>
      <c r="AD168" s="19"/>
      <c r="AE168" s="19"/>
      <c r="AF168" s="4" t="s">
        <v>43</v>
      </c>
    </row>
    <row r="169" spans="1:40" ht="93.6" x14ac:dyDescent="0.3">
      <c r="A169" s="18" t="s">
        <v>1164</v>
      </c>
      <c r="B169" s="19">
        <v>44888</v>
      </c>
      <c r="C169" s="17">
        <v>545</v>
      </c>
      <c r="D169" s="18" t="s">
        <v>1165</v>
      </c>
      <c r="E169" s="23" t="s">
        <v>1166</v>
      </c>
      <c r="F169" s="19">
        <v>44908</v>
      </c>
      <c r="G169" s="18" t="s">
        <v>1167</v>
      </c>
      <c r="H169" s="4" t="s">
        <v>90</v>
      </c>
      <c r="I169" s="4" t="s">
        <v>1137</v>
      </c>
      <c r="J169" s="32">
        <v>145846800</v>
      </c>
      <c r="K169" s="33">
        <f t="shared" si="36"/>
        <v>145846800</v>
      </c>
      <c r="L169" s="33">
        <f t="shared" si="36"/>
        <v>145846800</v>
      </c>
      <c r="M169" s="17" t="s">
        <v>1123</v>
      </c>
      <c r="N169" s="4" t="s">
        <v>1131</v>
      </c>
      <c r="O169" s="4" t="s">
        <v>854</v>
      </c>
      <c r="P169" s="41">
        <v>0</v>
      </c>
      <c r="Q169" s="17">
        <v>100</v>
      </c>
      <c r="R169" s="17" t="s">
        <v>69</v>
      </c>
      <c r="S169" s="42">
        <v>60</v>
      </c>
      <c r="T169" s="33">
        <f t="shared" si="27"/>
        <v>6380</v>
      </c>
      <c r="U169" s="32">
        <f t="shared" si="33"/>
        <v>382800</v>
      </c>
      <c r="V169" s="32">
        <f t="shared" si="35"/>
        <v>22860</v>
      </c>
      <c r="W169" s="32">
        <v>22860</v>
      </c>
      <c r="X169" s="32"/>
      <c r="Y169" s="32"/>
      <c r="Z169" s="32">
        <f t="shared" si="34"/>
        <v>381</v>
      </c>
      <c r="AA169" s="32">
        <f t="shared" si="37"/>
        <v>381</v>
      </c>
      <c r="AB169" s="4" t="s">
        <v>1168</v>
      </c>
      <c r="AC169" s="19">
        <v>44972</v>
      </c>
      <c r="AD169" s="19"/>
      <c r="AE169" s="19"/>
      <c r="AF169" s="4" t="s">
        <v>43</v>
      </c>
    </row>
    <row r="170" spans="1:40" ht="78" x14ac:dyDescent="0.3">
      <c r="A170" s="18" t="s">
        <v>1169</v>
      </c>
      <c r="B170" s="19">
        <v>44889</v>
      </c>
      <c r="C170" s="17">
        <v>545</v>
      </c>
      <c r="D170" s="18" t="s">
        <v>1170</v>
      </c>
      <c r="E170" s="23" t="s">
        <v>1171</v>
      </c>
      <c r="F170" s="19">
        <v>44908</v>
      </c>
      <c r="G170" s="18" t="s">
        <v>1172</v>
      </c>
      <c r="H170" s="4" t="s">
        <v>624</v>
      </c>
      <c r="I170" s="4" t="s">
        <v>1173</v>
      </c>
      <c r="J170" s="32">
        <v>186928140</v>
      </c>
      <c r="K170" s="33">
        <f t="shared" si="36"/>
        <v>186928140</v>
      </c>
      <c r="L170" s="33">
        <f t="shared" si="36"/>
        <v>186928140</v>
      </c>
      <c r="M170" s="4" t="s">
        <v>1174</v>
      </c>
      <c r="N170" s="4" t="s">
        <v>1175</v>
      </c>
      <c r="O170" s="4" t="s">
        <v>68</v>
      </c>
      <c r="P170" s="41">
        <v>0</v>
      </c>
      <c r="Q170" s="17">
        <v>100</v>
      </c>
      <c r="R170" s="17" t="s">
        <v>406</v>
      </c>
      <c r="S170" s="42">
        <v>50</v>
      </c>
      <c r="T170" s="33">
        <f t="shared" si="27"/>
        <v>1004.99</v>
      </c>
      <c r="U170" s="32">
        <f t="shared" si="33"/>
        <v>50249.5</v>
      </c>
      <c r="V170" s="32">
        <f t="shared" si="35"/>
        <v>186000</v>
      </c>
      <c r="W170" s="32">
        <v>186000</v>
      </c>
      <c r="X170" s="32"/>
      <c r="Y170" s="32"/>
      <c r="Z170" s="32">
        <f t="shared" si="34"/>
        <v>3720</v>
      </c>
      <c r="AA170" s="32">
        <f t="shared" si="37"/>
        <v>3720</v>
      </c>
      <c r="AB170" s="4" t="s">
        <v>1176</v>
      </c>
      <c r="AC170" s="19">
        <v>44972</v>
      </c>
      <c r="AD170" s="19"/>
      <c r="AE170" s="19"/>
      <c r="AF170" s="4" t="s">
        <v>43</v>
      </c>
    </row>
    <row r="171" spans="1:40" ht="93.6" x14ac:dyDescent="0.3">
      <c r="A171" s="18" t="s">
        <v>1177</v>
      </c>
      <c r="B171" s="19">
        <v>44889</v>
      </c>
      <c r="C171" s="17">
        <v>545</v>
      </c>
      <c r="D171" s="18" t="s">
        <v>1178</v>
      </c>
      <c r="E171" s="23" t="s">
        <v>1179</v>
      </c>
      <c r="F171" s="19">
        <v>44908</v>
      </c>
      <c r="G171" s="18" t="s">
        <v>1180</v>
      </c>
      <c r="H171" s="4" t="s">
        <v>90</v>
      </c>
      <c r="I171" s="4" t="s">
        <v>1181</v>
      </c>
      <c r="J171" s="32">
        <v>220695975</v>
      </c>
      <c r="K171" s="33">
        <f t="shared" si="36"/>
        <v>220695975</v>
      </c>
      <c r="L171" s="33">
        <f t="shared" si="36"/>
        <v>220695975</v>
      </c>
      <c r="M171" s="4" t="s">
        <v>758</v>
      </c>
      <c r="N171" s="4" t="s">
        <v>759</v>
      </c>
      <c r="O171" s="4" t="s">
        <v>170</v>
      </c>
      <c r="P171" s="41">
        <v>0</v>
      </c>
      <c r="Q171" s="17">
        <v>100</v>
      </c>
      <c r="R171" s="17" t="s">
        <v>85</v>
      </c>
      <c r="S171" s="42">
        <v>1</v>
      </c>
      <c r="T171" s="33">
        <f t="shared" si="27"/>
        <v>554512.5</v>
      </c>
      <c r="U171" s="32">
        <f t="shared" si="33"/>
        <v>554512.5</v>
      </c>
      <c r="V171" s="32">
        <f t="shared" si="35"/>
        <v>398</v>
      </c>
      <c r="W171" s="32">
        <v>398</v>
      </c>
      <c r="X171" s="32"/>
      <c r="Y171" s="32"/>
      <c r="Z171" s="32">
        <f t="shared" si="34"/>
        <v>398</v>
      </c>
      <c r="AA171" s="32">
        <f t="shared" si="37"/>
        <v>398</v>
      </c>
      <c r="AB171" s="4" t="s">
        <v>1176</v>
      </c>
      <c r="AC171" s="19">
        <v>44972</v>
      </c>
      <c r="AD171" s="19"/>
      <c r="AE171" s="19"/>
      <c r="AF171" s="4" t="s">
        <v>43</v>
      </c>
    </row>
    <row r="172" spans="1:40" ht="66.75" customHeight="1" x14ac:dyDescent="0.3">
      <c r="A172" s="18" t="s">
        <v>1182</v>
      </c>
      <c r="B172" s="19">
        <v>44889</v>
      </c>
      <c r="C172" s="17">
        <v>545</v>
      </c>
      <c r="D172" s="18" t="s">
        <v>1183</v>
      </c>
      <c r="E172" s="23" t="s">
        <v>1184</v>
      </c>
      <c r="F172" s="19">
        <v>44908</v>
      </c>
      <c r="G172" s="18" t="s">
        <v>1185</v>
      </c>
      <c r="H172" s="4" t="s">
        <v>90</v>
      </c>
      <c r="I172" s="4" t="s">
        <v>1186</v>
      </c>
      <c r="J172" s="32">
        <v>195866668.80000001</v>
      </c>
      <c r="K172" s="33">
        <f t="shared" si="36"/>
        <v>195866668.80000001</v>
      </c>
      <c r="L172" s="33">
        <f t="shared" si="36"/>
        <v>195866668.80000001</v>
      </c>
      <c r="M172" s="4" t="s">
        <v>1094</v>
      </c>
      <c r="N172" s="4" t="s">
        <v>1187</v>
      </c>
      <c r="O172" s="4" t="s">
        <v>68</v>
      </c>
      <c r="P172" s="41">
        <v>0</v>
      </c>
      <c r="Q172" s="17">
        <v>100</v>
      </c>
      <c r="R172" s="17" t="s">
        <v>85</v>
      </c>
      <c r="S172" s="48">
        <v>9.6</v>
      </c>
      <c r="T172" s="33">
        <f t="shared" si="27"/>
        <v>618266</v>
      </c>
      <c r="U172" s="32">
        <f t="shared" si="33"/>
        <v>5935353.5999999996</v>
      </c>
      <c r="V172" s="32">
        <f t="shared" si="35"/>
        <v>316.8</v>
      </c>
      <c r="W172" s="32">
        <v>192</v>
      </c>
      <c r="X172" s="32">
        <v>67.2</v>
      </c>
      <c r="Y172" s="32">
        <v>57.6</v>
      </c>
      <c r="Z172" s="32">
        <f t="shared" si="34"/>
        <v>33</v>
      </c>
      <c r="AA172" s="32">
        <f t="shared" si="37"/>
        <v>33</v>
      </c>
      <c r="AB172" s="4" t="s">
        <v>1188</v>
      </c>
      <c r="AC172" s="19">
        <v>44972</v>
      </c>
      <c r="AD172" s="19">
        <v>45031</v>
      </c>
      <c r="AE172" s="19">
        <v>45261</v>
      </c>
      <c r="AF172" s="4" t="s">
        <v>43</v>
      </c>
    </row>
    <row r="173" spans="1:40" ht="66.75" customHeight="1" x14ac:dyDescent="0.3">
      <c r="A173" s="18" t="s">
        <v>1189</v>
      </c>
      <c r="B173" s="19">
        <v>44890</v>
      </c>
      <c r="C173" s="17">
        <v>545</v>
      </c>
      <c r="D173" s="18" t="s">
        <v>1190</v>
      </c>
      <c r="E173" s="23" t="s">
        <v>1191</v>
      </c>
      <c r="F173" s="19">
        <v>44911</v>
      </c>
      <c r="G173" s="18" t="s">
        <v>1192</v>
      </c>
      <c r="H173" s="4" t="s">
        <v>90</v>
      </c>
      <c r="I173" s="4" t="s">
        <v>1193</v>
      </c>
      <c r="J173" s="32">
        <v>237414144</v>
      </c>
      <c r="K173" s="33">
        <f t="shared" si="36"/>
        <v>237414144</v>
      </c>
      <c r="L173" s="33">
        <f t="shared" si="36"/>
        <v>237414144</v>
      </c>
      <c r="M173" s="4" t="s">
        <v>1094</v>
      </c>
      <c r="N173" s="4" t="s">
        <v>1187</v>
      </c>
      <c r="O173" s="4" t="s">
        <v>68</v>
      </c>
      <c r="P173" s="41">
        <v>0</v>
      </c>
      <c r="Q173" s="17">
        <v>100</v>
      </c>
      <c r="R173" s="17" t="s">
        <v>85</v>
      </c>
      <c r="S173" s="48">
        <v>9.6</v>
      </c>
      <c r="T173" s="33">
        <f t="shared" si="27"/>
        <v>618266</v>
      </c>
      <c r="U173" s="32">
        <f t="shared" si="33"/>
        <v>5935353.5999999996</v>
      </c>
      <c r="V173" s="32">
        <f t="shared" si="35"/>
        <v>384</v>
      </c>
      <c r="W173" s="32">
        <v>230.4</v>
      </c>
      <c r="X173" s="32">
        <v>57.6</v>
      </c>
      <c r="Y173" s="32">
        <v>96</v>
      </c>
      <c r="Z173" s="32">
        <f t="shared" si="34"/>
        <v>40</v>
      </c>
      <c r="AA173" s="32">
        <f t="shared" si="37"/>
        <v>40</v>
      </c>
      <c r="AB173" s="4" t="s">
        <v>1194</v>
      </c>
      <c r="AC173" s="19">
        <v>44972</v>
      </c>
      <c r="AD173" s="19">
        <v>45031</v>
      </c>
      <c r="AE173" s="19">
        <v>45261</v>
      </c>
      <c r="AF173" s="4" t="s">
        <v>43</v>
      </c>
    </row>
    <row r="174" spans="1:40" s="3" customFormat="1" ht="66.75" customHeight="1" x14ac:dyDescent="0.3">
      <c r="A174" s="18" t="s">
        <v>1195</v>
      </c>
      <c r="B174" s="19">
        <v>44890</v>
      </c>
      <c r="C174" s="17">
        <v>545</v>
      </c>
      <c r="D174" s="18" t="s">
        <v>1196</v>
      </c>
      <c r="E174" s="23" t="s">
        <v>1197</v>
      </c>
      <c r="F174" s="19">
        <v>44918</v>
      </c>
      <c r="G174" s="18" t="s">
        <v>1198</v>
      </c>
      <c r="H174" s="4" t="s">
        <v>90</v>
      </c>
      <c r="I174" s="4" t="s">
        <v>1199</v>
      </c>
      <c r="J174" s="32">
        <v>308638387.19999999</v>
      </c>
      <c r="K174" s="33">
        <f t="shared" si="36"/>
        <v>308638387.19999999</v>
      </c>
      <c r="L174" s="33">
        <f t="shared" si="36"/>
        <v>308638387.19999999</v>
      </c>
      <c r="M174" s="4" t="s">
        <v>1094</v>
      </c>
      <c r="N174" s="4" t="s">
        <v>1187</v>
      </c>
      <c r="O174" s="4" t="s">
        <v>68</v>
      </c>
      <c r="P174" s="41">
        <v>0</v>
      </c>
      <c r="Q174" s="17">
        <v>100</v>
      </c>
      <c r="R174" s="17" t="s">
        <v>85</v>
      </c>
      <c r="S174" s="48">
        <v>9.6</v>
      </c>
      <c r="T174" s="33">
        <f t="shared" si="27"/>
        <v>618265.99999999988</v>
      </c>
      <c r="U174" s="32">
        <f t="shared" si="33"/>
        <v>5935353.5999999987</v>
      </c>
      <c r="V174" s="32">
        <f t="shared" si="35"/>
        <v>499.20000000000005</v>
      </c>
      <c r="W174" s="32">
        <v>288</v>
      </c>
      <c r="X174" s="32">
        <v>76.8</v>
      </c>
      <c r="Y174" s="32">
        <v>134.4</v>
      </c>
      <c r="Z174" s="32">
        <f t="shared" si="34"/>
        <v>52.000000000000007</v>
      </c>
      <c r="AA174" s="32">
        <f t="shared" si="37"/>
        <v>52</v>
      </c>
      <c r="AB174" s="4" t="s">
        <v>1200</v>
      </c>
      <c r="AC174" s="19">
        <v>44972</v>
      </c>
      <c r="AD174" s="19">
        <v>45031</v>
      </c>
      <c r="AE174" s="19">
        <v>45261</v>
      </c>
      <c r="AF174" s="4" t="s">
        <v>43</v>
      </c>
      <c r="AG174"/>
    </row>
    <row r="175" spans="1:40" ht="66.75" customHeight="1" x14ac:dyDescent="0.3">
      <c r="A175" s="18" t="s">
        <v>1201</v>
      </c>
      <c r="B175" s="19">
        <v>44890</v>
      </c>
      <c r="C175" s="17">
        <v>545</v>
      </c>
      <c r="D175" s="18" t="s">
        <v>1202</v>
      </c>
      <c r="E175" s="23" t="s">
        <v>1203</v>
      </c>
      <c r="F175" s="19">
        <v>44911</v>
      </c>
      <c r="G175" s="18" t="s">
        <v>1204</v>
      </c>
      <c r="H175" s="4" t="s">
        <v>90</v>
      </c>
      <c r="I175" s="4" t="s">
        <v>1186</v>
      </c>
      <c r="J175" s="32">
        <v>231478790.40000001</v>
      </c>
      <c r="K175" s="33">
        <f t="shared" ref="K175:L196" si="38">J175</f>
        <v>231478790.40000001</v>
      </c>
      <c r="L175" s="33">
        <f t="shared" si="38"/>
        <v>231478790.40000001</v>
      </c>
      <c r="M175" s="4" t="s">
        <v>1094</v>
      </c>
      <c r="N175" s="4" t="s">
        <v>1187</v>
      </c>
      <c r="O175" s="4" t="s">
        <v>68</v>
      </c>
      <c r="P175" s="41">
        <v>0</v>
      </c>
      <c r="Q175" s="17">
        <v>100</v>
      </c>
      <c r="R175" s="17" t="s">
        <v>85</v>
      </c>
      <c r="S175" s="48">
        <v>9.6</v>
      </c>
      <c r="T175" s="33">
        <f t="shared" ref="T175:T238" si="39">L175/V175</f>
        <v>618266</v>
      </c>
      <c r="U175" s="32">
        <f t="shared" si="33"/>
        <v>5935353.5999999996</v>
      </c>
      <c r="V175" s="32">
        <f t="shared" si="35"/>
        <v>374.40000000000003</v>
      </c>
      <c r="W175" s="32">
        <v>220.8</v>
      </c>
      <c r="X175" s="32">
        <v>57.6</v>
      </c>
      <c r="Y175" s="32">
        <v>96</v>
      </c>
      <c r="Z175" s="32">
        <f t="shared" si="34"/>
        <v>39.000000000000007</v>
      </c>
      <c r="AA175" s="32">
        <f t="shared" si="37"/>
        <v>39</v>
      </c>
      <c r="AB175" s="4" t="s">
        <v>1205</v>
      </c>
      <c r="AC175" s="19">
        <v>44972</v>
      </c>
      <c r="AD175" s="19">
        <v>45031</v>
      </c>
      <c r="AE175" s="19">
        <v>45261</v>
      </c>
      <c r="AF175" s="4" t="s">
        <v>43</v>
      </c>
    </row>
    <row r="176" spans="1:40" ht="66.75" customHeight="1" x14ac:dyDescent="0.3">
      <c r="A176" s="18" t="s">
        <v>1206</v>
      </c>
      <c r="B176" s="19">
        <v>44890</v>
      </c>
      <c r="C176" s="17">
        <v>545</v>
      </c>
      <c r="D176" s="18" t="s">
        <v>1207</v>
      </c>
      <c r="E176" s="23" t="s">
        <v>1208</v>
      </c>
      <c r="F176" s="19">
        <v>44911</v>
      </c>
      <c r="G176" s="18" t="s">
        <v>1209</v>
      </c>
      <c r="H176" s="4" t="s">
        <v>90</v>
      </c>
      <c r="I176" s="4" t="s">
        <v>1186</v>
      </c>
      <c r="J176" s="32">
        <v>231478790.40000001</v>
      </c>
      <c r="K176" s="33">
        <f t="shared" si="38"/>
        <v>231478790.40000001</v>
      </c>
      <c r="L176" s="33">
        <f t="shared" si="38"/>
        <v>231478790.40000001</v>
      </c>
      <c r="M176" s="4" t="s">
        <v>1094</v>
      </c>
      <c r="N176" s="4" t="s">
        <v>1187</v>
      </c>
      <c r="O176" s="4" t="s">
        <v>68</v>
      </c>
      <c r="P176" s="41">
        <v>0</v>
      </c>
      <c r="Q176" s="17">
        <v>100</v>
      </c>
      <c r="R176" s="17" t="s">
        <v>85</v>
      </c>
      <c r="S176" s="48">
        <v>9.6</v>
      </c>
      <c r="T176" s="33">
        <f t="shared" si="39"/>
        <v>618266</v>
      </c>
      <c r="U176" s="32">
        <f t="shared" si="33"/>
        <v>5935353.5999999996</v>
      </c>
      <c r="V176" s="32">
        <f t="shared" si="35"/>
        <v>374.4</v>
      </c>
      <c r="W176" s="32">
        <v>230.4</v>
      </c>
      <c r="X176" s="32">
        <v>57.6</v>
      </c>
      <c r="Y176" s="32">
        <v>86.4</v>
      </c>
      <c r="Z176" s="32">
        <f t="shared" si="34"/>
        <v>39</v>
      </c>
      <c r="AA176" s="32">
        <f t="shared" si="37"/>
        <v>39</v>
      </c>
      <c r="AB176" s="4" t="s">
        <v>1210</v>
      </c>
      <c r="AC176" s="19">
        <v>44972</v>
      </c>
      <c r="AD176" s="19">
        <v>45031</v>
      </c>
      <c r="AE176" s="19">
        <v>45261</v>
      </c>
      <c r="AF176" s="4" t="s">
        <v>43</v>
      </c>
    </row>
    <row r="177" spans="1:33" ht="66.75" customHeight="1" x14ac:dyDescent="0.3">
      <c r="A177" s="18" t="s">
        <v>1211</v>
      </c>
      <c r="B177" s="19">
        <v>44893</v>
      </c>
      <c r="C177" s="17">
        <v>545</v>
      </c>
      <c r="D177" s="18" t="s">
        <v>1212</v>
      </c>
      <c r="E177" s="23" t="s">
        <v>1213</v>
      </c>
      <c r="F177" s="19">
        <v>44914</v>
      </c>
      <c r="G177" s="18" t="s">
        <v>1214</v>
      </c>
      <c r="H177" s="4" t="s">
        <v>1215</v>
      </c>
      <c r="I177" s="4" t="s">
        <v>1216</v>
      </c>
      <c r="J177" s="32">
        <v>192933171.19999999</v>
      </c>
      <c r="K177" s="33">
        <f t="shared" si="38"/>
        <v>192933171.19999999</v>
      </c>
      <c r="L177" s="33">
        <f t="shared" si="38"/>
        <v>192933171.19999999</v>
      </c>
      <c r="M177" s="4" t="s">
        <v>1217</v>
      </c>
      <c r="N177" s="4" t="s">
        <v>1218</v>
      </c>
      <c r="O177" s="4" t="s">
        <v>60</v>
      </c>
      <c r="P177" s="41">
        <v>0</v>
      </c>
      <c r="Q177" s="17">
        <v>100</v>
      </c>
      <c r="R177" s="17" t="s">
        <v>406</v>
      </c>
      <c r="S177" s="48">
        <v>140</v>
      </c>
      <c r="T177" s="33">
        <f t="shared" si="39"/>
        <v>10766.359999999999</v>
      </c>
      <c r="U177" s="32">
        <f t="shared" si="33"/>
        <v>1507290.4</v>
      </c>
      <c r="V177" s="32">
        <f t="shared" si="35"/>
        <v>17920</v>
      </c>
      <c r="W177" s="32">
        <v>15400</v>
      </c>
      <c r="X177" s="32">
        <v>2520</v>
      </c>
      <c r="Y177" s="32"/>
      <c r="Z177" s="32">
        <f t="shared" si="34"/>
        <v>128</v>
      </c>
      <c r="AA177" s="32">
        <f t="shared" si="37"/>
        <v>128</v>
      </c>
      <c r="AB177" s="4" t="s">
        <v>1101</v>
      </c>
      <c r="AC177" s="19">
        <v>44941</v>
      </c>
      <c r="AD177" s="19">
        <v>45107</v>
      </c>
      <c r="AE177" s="19"/>
      <c r="AF177" s="4" t="s">
        <v>43</v>
      </c>
    </row>
    <row r="178" spans="1:33" s="3" customFormat="1" ht="66.75" customHeight="1" x14ac:dyDescent="0.3">
      <c r="A178" s="18" t="s">
        <v>1219</v>
      </c>
      <c r="B178" s="19">
        <v>44893</v>
      </c>
      <c r="C178" s="17">
        <v>545</v>
      </c>
      <c r="D178" s="18" t="s">
        <v>1220</v>
      </c>
      <c r="E178" s="23" t="s">
        <v>1221</v>
      </c>
      <c r="F178" s="19">
        <v>44921</v>
      </c>
      <c r="G178" s="18" t="s">
        <v>1222</v>
      </c>
      <c r="H178" s="4" t="s">
        <v>1215</v>
      </c>
      <c r="I178" s="4" t="s">
        <v>1216</v>
      </c>
      <c r="J178" s="32">
        <v>313516403.19999999</v>
      </c>
      <c r="K178" s="33">
        <f t="shared" si="38"/>
        <v>313516403.19999999</v>
      </c>
      <c r="L178" s="33">
        <f t="shared" si="38"/>
        <v>313516403.19999999</v>
      </c>
      <c r="M178" s="4" t="s">
        <v>1217</v>
      </c>
      <c r="N178" s="4" t="s">
        <v>1218</v>
      </c>
      <c r="O178" s="4" t="s">
        <v>60</v>
      </c>
      <c r="P178" s="41">
        <v>0</v>
      </c>
      <c r="Q178" s="17">
        <v>100</v>
      </c>
      <c r="R178" s="17" t="s">
        <v>406</v>
      </c>
      <c r="S178" s="48">
        <v>140</v>
      </c>
      <c r="T178" s="33">
        <f t="shared" si="39"/>
        <v>10766.359999999999</v>
      </c>
      <c r="U178" s="32">
        <f t="shared" si="33"/>
        <v>1507290.4</v>
      </c>
      <c r="V178" s="32">
        <f t="shared" si="35"/>
        <v>29120</v>
      </c>
      <c r="W178" s="32">
        <v>24500</v>
      </c>
      <c r="X178" s="32">
        <v>4620</v>
      </c>
      <c r="Y178" s="32"/>
      <c r="Z178" s="32">
        <f t="shared" si="34"/>
        <v>208</v>
      </c>
      <c r="AA178" s="32">
        <f t="shared" si="37"/>
        <v>208</v>
      </c>
      <c r="AB178" s="4" t="s">
        <v>1088</v>
      </c>
      <c r="AC178" s="19">
        <v>44941</v>
      </c>
      <c r="AD178" s="19">
        <v>45107</v>
      </c>
      <c r="AE178" s="19"/>
      <c r="AF178" s="4" t="s">
        <v>43</v>
      </c>
      <c r="AG178"/>
    </row>
    <row r="179" spans="1:33" ht="93.6" customHeight="1" x14ac:dyDescent="0.3">
      <c r="A179" s="18" t="s">
        <v>1223</v>
      </c>
      <c r="B179" s="19">
        <v>44897</v>
      </c>
      <c r="C179" s="17">
        <v>545</v>
      </c>
      <c r="D179" s="18" t="s">
        <v>1224</v>
      </c>
      <c r="E179" s="23" t="s">
        <v>1225</v>
      </c>
      <c r="F179" s="19">
        <v>44914</v>
      </c>
      <c r="G179" s="17" t="s">
        <v>1226</v>
      </c>
      <c r="H179" s="4" t="s">
        <v>1215</v>
      </c>
      <c r="I179" s="4" t="s">
        <v>1216</v>
      </c>
      <c r="J179" s="32">
        <v>211020656</v>
      </c>
      <c r="K179" s="33">
        <f t="shared" si="38"/>
        <v>211020656</v>
      </c>
      <c r="L179" s="33">
        <f t="shared" si="38"/>
        <v>211020656</v>
      </c>
      <c r="M179" s="4" t="s">
        <v>1217</v>
      </c>
      <c r="N179" s="4" t="s">
        <v>1218</v>
      </c>
      <c r="O179" s="4" t="s">
        <v>60</v>
      </c>
      <c r="P179" s="41">
        <v>0</v>
      </c>
      <c r="Q179" s="17">
        <v>100</v>
      </c>
      <c r="R179" s="17" t="s">
        <v>406</v>
      </c>
      <c r="S179" s="42">
        <v>140</v>
      </c>
      <c r="T179" s="33">
        <f t="shared" si="39"/>
        <v>10766.36</v>
      </c>
      <c r="U179" s="32">
        <f t="shared" si="33"/>
        <v>1507290.4000000001</v>
      </c>
      <c r="V179" s="32">
        <f t="shared" si="35"/>
        <v>19600</v>
      </c>
      <c r="W179" s="32">
        <v>5740</v>
      </c>
      <c r="X179" s="32">
        <v>13860</v>
      </c>
      <c r="Y179" s="32"/>
      <c r="Z179" s="32">
        <f t="shared" si="34"/>
        <v>140</v>
      </c>
      <c r="AA179" s="32">
        <f t="shared" si="37"/>
        <v>140</v>
      </c>
      <c r="AB179" s="4" t="s">
        <v>1227</v>
      </c>
      <c r="AC179" s="19">
        <v>44941</v>
      </c>
      <c r="AD179" s="19">
        <v>45107</v>
      </c>
      <c r="AE179" s="19"/>
      <c r="AF179" s="4" t="s">
        <v>43</v>
      </c>
    </row>
    <row r="180" spans="1:33" ht="61.2" customHeight="1" x14ac:dyDescent="0.3">
      <c r="A180" s="18" t="s">
        <v>1228</v>
      </c>
      <c r="B180" s="19">
        <v>44893</v>
      </c>
      <c r="C180" s="17">
        <v>545</v>
      </c>
      <c r="D180" s="18" t="s">
        <v>1229</v>
      </c>
      <c r="E180" s="23" t="s">
        <v>1230</v>
      </c>
      <c r="F180" s="19">
        <v>44914</v>
      </c>
      <c r="G180" s="17" t="s">
        <v>1231</v>
      </c>
      <c r="H180" s="4" t="s">
        <v>1215</v>
      </c>
      <c r="I180" s="4" t="s">
        <v>1216</v>
      </c>
      <c r="J180" s="32">
        <v>262268529.59999999</v>
      </c>
      <c r="K180" s="33">
        <f t="shared" si="38"/>
        <v>262268529.59999999</v>
      </c>
      <c r="L180" s="33">
        <f t="shared" si="38"/>
        <v>262268529.59999999</v>
      </c>
      <c r="M180" s="4" t="s">
        <v>1217</v>
      </c>
      <c r="N180" s="4" t="s">
        <v>1218</v>
      </c>
      <c r="O180" s="4" t="s">
        <v>60</v>
      </c>
      <c r="P180" s="41">
        <v>0</v>
      </c>
      <c r="Q180" s="17">
        <v>100</v>
      </c>
      <c r="R180" s="17" t="s">
        <v>406</v>
      </c>
      <c r="S180" s="42">
        <v>140</v>
      </c>
      <c r="T180" s="33">
        <f t="shared" si="39"/>
        <v>10766.36</v>
      </c>
      <c r="U180" s="32">
        <f t="shared" si="33"/>
        <v>1507290.4000000001</v>
      </c>
      <c r="V180" s="32">
        <f t="shared" si="35"/>
        <v>24360</v>
      </c>
      <c r="W180" s="32">
        <v>20440</v>
      </c>
      <c r="X180" s="32">
        <v>3920</v>
      </c>
      <c r="Y180" s="32"/>
      <c r="Z180" s="32">
        <f t="shared" si="34"/>
        <v>174</v>
      </c>
      <c r="AA180" s="32">
        <f t="shared" si="37"/>
        <v>174</v>
      </c>
      <c r="AB180" s="4" t="s">
        <v>1232</v>
      </c>
      <c r="AC180" s="19">
        <v>44941</v>
      </c>
      <c r="AD180" s="19">
        <v>45107</v>
      </c>
      <c r="AE180" s="19"/>
      <c r="AF180" s="4" t="s">
        <v>43</v>
      </c>
    </row>
    <row r="181" spans="1:33" ht="93.6" x14ac:dyDescent="0.3">
      <c r="A181" s="18" t="s">
        <v>1233</v>
      </c>
      <c r="B181" s="19">
        <v>44893</v>
      </c>
      <c r="C181" s="17">
        <v>545</v>
      </c>
      <c r="D181" s="18" t="s">
        <v>1234</v>
      </c>
      <c r="E181" s="23" t="s">
        <v>1235</v>
      </c>
      <c r="F181" s="19">
        <v>44914</v>
      </c>
      <c r="G181" s="17" t="s">
        <v>1236</v>
      </c>
      <c r="H181" s="4" t="s">
        <v>1215</v>
      </c>
      <c r="I181" s="4" t="s">
        <v>1216</v>
      </c>
      <c r="J181" s="32">
        <v>275834143.19999999</v>
      </c>
      <c r="K181" s="33">
        <f t="shared" si="38"/>
        <v>275834143.19999999</v>
      </c>
      <c r="L181" s="33">
        <f t="shared" si="38"/>
        <v>275834143.19999999</v>
      </c>
      <c r="M181" s="4" t="s">
        <v>1217</v>
      </c>
      <c r="N181" s="4" t="s">
        <v>1218</v>
      </c>
      <c r="O181" s="4" t="s">
        <v>60</v>
      </c>
      <c r="P181" s="41">
        <v>0</v>
      </c>
      <c r="Q181" s="17">
        <v>100</v>
      </c>
      <c r="R181" s="17" t="s">
        <v>406</v>
      </c>
      <c r="S181" s="42">
        <v>140</v>
      </c>
      <c r="T181" s="33">
        <f t="shared" si="39"/>
        <v>10766.359999999999</v>
      </c>
      <c r="U181" s="32">
        <f t="shared" si="33"/>
        <v>1507290.4</v>
      </c>
      <c r="V181" s="32">
        <f t="shared" si="35"/>
        <v>25620</v>
      </c>
      <c r="W181" s="32">
        <v>21140</v>
      </c>
      <c r="X181" s="32">
        <v>4480</v>
      </c>
      <c r="Y181" s="32"/>
      <c r="Z181" s="32">
        <f t="shared" si="34"/>
        <v>183</v>
      </c>
      <c r="AA181" s="32">
        <f t="shared" si="37"/>
        <v>183</v>
      </c>
      <c r="AB181" s="4" t="s">
        <v>1237</v>
      </c>
      <c r="AC181" s="19">
        <v>44941</v>
      </c>
      <c r="AD181" s="19">
        <v>45107</v>
      </c>
      <c r="AE181" s="19"/>
      <c r="AF181" s="4" t="s">
        <v>43</v>
      </c>
    </row>
    <row r="182" spans="1:33" ht="62.4" x14ac:dyDescent="0.3">
      <c r="A182" s="18" t="s">
        <v>1238</v>
      </c>
      <c r="B182" s="19">
        <v>44893</v>
      </c>
      <c r="C182" s="17">
        <v>545</v>
      </c>
      <c r="D182" s="18" t="s">
        <v>1239</v>
      </c>
      <c r="E182" s="23" t="s">
        <v>1240</v>
      </c>
      <c r="F182" s="19">
        <v>44914</v>
      </c>
      <c r="G182" s="18" t="s">
        <v>1241</v>
      </c>
      <c r="H182" s="4" t="s">
        <v>1242</v>
      </c>
      <c r="I182" s="4" t="s">
        <v>1243</v>
      </c>
      <c r="J182" s="32">
        <v>7358102.4000000004</v>
      </c>
      <c r="K182" s="33">
        <f t="shared" si="38"/>
        <v>7358102.4000000004</v>
      </c>
      <c r="L182" s="33">
        <f t="shared" si="38"/>
        <v>7358102.4000000004</v>
      </c>
      <c r="M182" s="4" t="s">
        <v>1244</v>
      </c>
      <c r="N182" s="4" t="s">
        <v>1245</v>
      </c>
      <c r="O182" s="4" t="s">
        <v>84</v>
      </c>
      <c r="P182" s="41">
        <v>0</v>
      </c>
      <c r="Q182" s="17">
        <v>100</v>
      </c>
      <c r="R182" s="17" t="s">
        <v>69</v>
      </c>
      <c r="S182" s="42">
        <v>60</v>
      </c>
      <c r="T182" s="33">
        <f t="shared" si="39"/>
        <v>3117.84</v>
      </c>
      <c r="U182" s="32">
        <f t="shared" si="33"/>
        <v>187070.40000000002</v>
      </c>
      <c r="V182" s="32">
        <f t="shared" si="35"/>
        <v>2360</v>
      </c>
      <c r="W182" s="32">
        <v>2360</v>
      </c>
      <c r="X182" s="32"/>
      <c r="Y182" s="32"/>
      <c r="Z182" s="32">
        <f t="shared" si="34"/>
        <v>39.333333333333336</v>
      </c>
      <c r="AA182" s="32">
        <f t="shared" si="37"/>
        <v>40</v>
      </c>
      <c r="AB182" s="4" t="s">
        <v>1176</v>
      </c>
      <c r="AC182" s="19">
        <v>44946</v>
      </c>
      <c r="AD182" s="19"/>
      <c r="AE182" s="19"/>
      <c r="AF182" s="4" t="s">
        <v>43</v>
      </c>
    </row>
    <row r="183" spans="1:33" ht="62.4" x14ac:dyDescent="0.3">
      <c r="A183" s="18" t="s">
        <v>1246</v>
      </c>
      <c r="B183" s="19">
        <v>44893</v>
      </c>
      <c r="C183" s="17">
        <v>545</v>
      </c>
      <c r="D183" s="18" t="s">
        <v>1247</v>
      </c>
      <c r="E183" s="23" t="s">
        <v>1248</v>
      </c>
      <c r="F183" s="19">
        <v>44914</v>
      </c>
      <c r="G183" s="17" t="s">
        <v>1249</v>
      </c>
      <c r="H183" s="4" t="s">
        <v>1242</v>
      </c>
      <c r="I183" s="4" t="s">
        <v>1250</v>
      </c>
      <c r="J183" s="32">
        <v>5572459.2000000002</v>
      </c>
      <c r="K183" s="33">
        <f t="shared" si="38"/>
        <v>5572459.2000000002</v>
      </c>
      <c r="L183" s="33">
        <f t="shared" si="38"/>
        <v>5572459.2000000002</v>
      </c>
      <c r="M183" s="4" t="s">
        <v>1244</v>
      </c>
      <c r="N183" s="4" t="s">
        <v>1251</v>
      </c>
      <c r="O183" s="4" t="s">
        <v>84</v>
      </c>
      <c r="P183" s="41">
        <v>0</v>
      </c>
      <c r="Q183" s="17">
        <v>100</v>
      </c>
      <c r="R183" s="17" t="s">
        <v>69</v>
      </c>
      <c r="S183" s="42">
        <v>60</v>
      </c>
      <c r="T183" s="33">
        <f t="shared" si="39"/>
        <v>3316.94</v>
      </c>
      <c r="U183" s="32">
        <f t="shared" si="33"/>
        <v>199016.4</v>
      </c>
      <c r="V183" s="32">
        <f t="shared" si="35"/>
        <v>1680</v>
      </c>
      <c r="W183" s="32">
        <v>1680</v>
      </c>
      <c r="X183" s="32"/>
      <c r="Y183" s="32"/>
      <c r="Z183" s="32">
        <f t="shared" si="34"/>
        <v>28</v>
      </c>
      <c r="AA183" s="32">
        <f t="shared" si="37"/>
        <v>28</v>
      </c>
      <c r="AB183" s="4" t="s">
        <v>1176</v>
      </c>
      <c r="AC183" s="19">
        <v>44946</v>
      </c>
      <c r="AD183" s="19"/>
      <c r="AE183" s="19"/>
      <c r="AF183" s="4" t="s">
        <v>43</v>
      </c>
    </row>
    <row r="184" spans="1:33" ht="83.25" customHeight="1" x14ac:dyDescent="0.3">
      <c r="A184" s="18" t="s">
        <v>1252</v>
      </c>
      <c r="B184" s="19">
        <v>44894</v>
      </c>
      <c r="C184" s="17">
        <v>545</v>
      </c>
      <c r="D184" s="18" t="s">
        <v>1253</v>
      </c>
      <c r="E184" s="23" t="s">
        <v>1254</v>
      </c>
      <c r="F184" s="19">
        <v>44915</v>
      </c>
      <c r="G184" s="18" t="s">
        <v>1255</v>
      </c>
      <c r="H184" s="4" t="s">
        <v>624</v>
      </c>
      <c r="I184" s="4" t="s">
        <v>1256</v>
      </c>
      <c r="J184" s="32">
        <v>291968107.19999999</v>
      </c>
      <c r="K184" s="33">
        <f t="shared" si="38"/>
        <v>291968107.19999999</v>
      </c>
      <c r="L184" s="33">
        <f t="shared" si="38"/>
        <v>291968107.19999999</v>
      </c>
      <c r="M184" s="4" t="s">
        <v>1257</v>
      </c>
      <c r="N184" s="4" t="s">
        <v>1258</v>
      </c>
      <c r="O184" s="4" t="s">
        <v>1259</v>
      </c>
      <c r="P184" s="41">
        <v>0</v>
      </c>
      <c r="Q184" s="17">
        <v>100</v>
      </c>
      <c r="R184" s="17" t="s">
        <v>69</v>
      </c>
      <c r="S184" s="42">
        <v>112</v>
      </c>
      <c r="T184" s="33">
        <f t="shared" si="39"/>
        <v>7899.57</v>
      </c>
      <c r="U184" s="32">
        <f t="shared" si="33"/>
        <v>884751.84</v>
      </c>
      <c r="V184" s="32">
        <f t="shared" si="35"/>
        <v>36960</v>
      </c>
      <c r="W184" s="32">
        <v>36960</v>
      </c>
      <c r="X184" s="32"/>
      <c r="Y184" s="32"/>
      <c r="Z184" s="32">
        <f t="shared" si="34"/>
        <v>330</v>
      </c>
      <c r="AA184" s="32">
        <f t="shared" si="37"/>
        <v>330</v>
      </c>
      <c r="AB184" s="4" t="s">
        <v>1260</v>
      </c>
      <c r="AC184" s="19">
        <v>45017</v>
      </c>
      <c r="AD184" s="19"/>
      <c r="AE184" s="19"/>
      <c r="AF184" s="4" t="s">
        <v>43</v>
      </c>
    </row>
    <row r="185" spans="1:33" ht="85.5" customHeight="1" x14ac:dyDescent="0.3">
      <c r="A185" s="18" t="s">
        <v>1261</v>
      </c>
      <c r="B185" s="19">
        <v>44894</v>
      </c>
      <c r="C185" s="17">
        <v>545</v>
      </c>
      <c r="D185" s="18" t="s">
        <v>1262</v>
      </c>
      <c r="E185" s="23" t="s">
        <v>1263</v>
      </c>
      <c r="F185" s="19">
        <v>44915</v>
      </c>
      <c r="G185" s="17" t="s">
        <v>1264</v>
      </c>
      <c r="H185" s="4" t="s">
        <v>624</v>
      </c>
      <c r="I185" s="4" t="s">
        <v>1256</v>
      </c>
      <c r="J185" s="32">
        <v>288429099.83999997</v>
      </c>
      <c r="K185" s="33">
        <f t="shared" si="38"/>
        <v>288429099.83999997</v>
      </c>
      <c r="L185" s="33">
        <f t="shared" si="38"/>
        <v>288429099.83999997</v>
      </c>
      <c r="M185" s="4" t="s">
        <v>1257</v>
      </c>
      <c r="N185" s="4" t="s">
        <v>1258</v>
      </c>
      <c r="O185" s="4" t="s">
        <v>1259</v>
      </c>
      <c r="P185" s="41">
        <v>0</v>
      </c>
      <c r="Q185" s="17">
        <v>100</v>
      </c>
      <c r="R185" s="17" t="s">
        <v>69</v>
      </c>
      <c r="S185" s="42">
        <v>112</v>
      </c>
      <c r="T185" s="33">
        <f t="shared" si="39"/>
        <v>7899.57</v>
      </c>
      <c r="U185" s="32">
        <f t="shared" si="33"/>
        <v>884751.84</v>
      </c>
      <c r="V185" s="32">
        <f t="shared" si="35"/>
        <v>36512</v>
      </c>
      <c r="W185" s="32">
        <v>36512</v>
      </c>
      <c r="X185" s="32"/>
      <c r="Y185" s="32"/>
      <c r="Z185" s="32">
        <f t="shared" si="34"/>
        <v>326</v>
      </c>
      <c r="AA185" s="32">
        <f t="shared" si="37"/>
        <v>326</v>
      </c>
      <c r="AB185" s="4" t="s">
        <v>1237</v>
      </c>
      <c r="AC185" s="19">
        <v>45017</v>
      </c>
      <c r="AD185" s="19"/>
      <c r="AE185" s="19"/>
      <c r="AF185" s="4" t="s">
        <v>43</v>
      </c>
    </row>
    <row r="186" spans="1:33" ht="63.75" customHeight="1" x14ac:dyDescent="0.3">
      <c r="A186" s="18" t="s">
        <v>1265</v>
      </c>
      <c r="B186" s="19">
        <v>44894</v>
      </c>
      <c r="C186" s="17">
        <v>545</v>
      </c>
      <c r="D186" s="18" t="s">
        <v>1266</v>
      </c>
      <c r="E186" s="23" t="s">
        <v>1267</v>
      </c>
      <c r="F186" s="19">
        <v>44915</v>
      </c>
      <c r="G186" s="17" t="s">
        <v>1268</v>
      </c>
      <c r="H186" s="4" t="s">
        <v>624</v>
      </c>
      <c r="I186" s="4" t="s">
        <v>1256</v>
      </c>
      <c r="J186" s="32">
        <v>278696829.60000002</v>
      </c>
      <c r="K186" s="33">
        <f t="shared" si="38"/>
        <v>278696829.60000002</v>
      </c>
      <c r="L186" s="33">
        <f t="shared" si="38"/>
        <v>278696829.60000002</v>
      </c>
      <c r="M186" s="4" t="s">
        <v>1257</v>
      </c>
      <c r="N186" s="4" t="s">
        <v>1258</v>
      </c>
      <c r="O186" s="4" t="s">
        <v>1259</v>
      </c>
      <c r="P186" s="41">
        <v>0</v>
      </c>
      <c r="Q186" s="17">
        <v>100</v>
      </c>
      <c r="R186" s="17" t="s">
        <v>69</v>
      </c>
      <c r="S186" s="42">
        <v>112</v>
      </c>
      <c r="T186" s="33">
        <f t="shared" si="39"/>
        <v>7899.5700000000006</v>
      </c>
      <c r="U186" s="32">
        <f t="shared" si="33"/>
        <v>884751.84000000008</v>
      </c>
      <c r="V186" s="32">
        <f t="shared" si="35"/>
        <v>35280</v>
      </c>
      <c r="W186" s="32">
        <v>35280</v>
      </c>
      <c r="X186" s="32"/>
      <c r="Y186" s="32"/>
      <c r="Z186" s="32">
        <f t="shared" si="34"/>
        <v>315</v>
      </c>
      <c r="AA186" s="32">
        <f t="shared" si="37"/>
        <v>315</v>
      </c>
      <c r="AB186" s="4" t="s">
        <v>1269</v>
      </c>
      <c r="AC186" s="19">
        <v>45017</v>
      </c>
      <c r="AD186" s="19"/>
      <c r="AE186" s="19"/>
      <c r="AF186" s="4" t="s">
        <v>43</v>
      </c>
    </row>
    <row r="187" spans="1:33" ht="63" customHeight="1" x14ac:dyDescent="0.3">
      <c r="A187" s="18" t="s">
        <v>1270</v>
      </c>
      <c r="B187" s="19">
        <v>44894</v>
      </c>
      <c r="C187" s="17">
        <v>545</v>
      </c>
      <c r="D187" s="18" t="s">
        <v>1271</v>
      </c>
      <c r="E187" s="23" t="s">
        <v>1272</v>
      </c>
      <c r="F187" s="19">
        <v>44915</v>
      </c>
      <c r="G187" s="18" t="s">
        <v>1273</v>
      </c>
      <c r="H187" s="4" t="s">
        <v>624</v>
      </c>
      <c r="I187" s="4" t="s">
        <v>1256</v>
      </c>
      <c r="J187" s="32">
        <v>196414908.47999999</v>
      </c>
      <c r="K187" s="33">
        <f t="shared" si="38"/>
        <v>196414908.47999999</v>
      </c>
      <c r="L187" s="33">
        <f t="shared" si="38"/>
        <v>196414908.47999999</v>
      </c>
      <c r="M187" s="4" t="s">
        <v>1257</v>
      </c>
      <c r="N187" s="4" t="s">
        <v>1258</v>
      </c>
      <c r="O187" s="4" t="s">
        <v>1259</v>
      </c>
      <c r="P187" s="41">
        <v>0</v>
      </c>
      <c r="Q187" s="17">
        <v>100</v>
      </c>
      <c r="R187" s="17" t="s">
        <v>69</v>
      </c>
      <c r="S187" s="42">
        <v>112</v>
      </c>
      <c r="T187" s="33">
        <f t="shared" si="39"/>
        <v>7899.57</v>
      </c>
      <c r="U187" s="32">
        <f t="shared" si="33"/>
        <v>884751.84</v>
      </c>
      <c r="V187" s="32">
        <f t="shared" si="35"/>
        <v>24864</v>
      </c>
      <c r="W187" s="32">
        <v>24864</v>
      </c>
      <c r="X187" s="32"/>
      <c r="Y187" s="32"/>
      <c r="Z187" s="32">
        <f t="shared" si="34"/>
        <v>222</v>
      </c>
      <c r="AA187" s="32">
        <f t="shared" si="37"/>
        <v>222</v>
      </c>
      <c r="AB187" s="4" t="s">
        <v>1274</v>
      </c>
      <c r="AC187" s="19">
        <v>45017</v>
      </c>
      <c r="AD187" s="19"/>
      <c r="AE187" s="19"/>
      <c r="AF187" s="4" t="s">
        <v>43</v>
      </c>
    </row>
    <row r="188" spans="1:33" ht="63" customHeight="1" x14ac:dyDescent="0.3">
      <c r="A188" s="18" t="s">
        <v>1275</v>
      </c>
      <c r="B188" s="19">
        <v>44894</v>
      </c>
      <c r="C188" s="17">
        <v>545</v>
      </c>
      <c r="D188" s="18" t="s">
        <v>1276</v>
      </c>
      <c r="E188" s="23" t="s">
        <v>1277</v>
      </c>
      <c r="F188" s="19">
        <v>44915</v>
      </c>
      <c r="G188" s="17" t="s">
        <v>1278</v>
      </c>
      <c r="H188" s="4" t="s">
        <v>624</v>
      </c>
      <c r="I188" s="4" t="s">
        <v>1279</v>
      </c>
      <c r="J188" s="32">
        <v>289313851.68000001</v>
      </c>
      <c r="K188" s="33">
        <f t="shared" si="38"/>
        <v>289313851.68000001</v>
      </c>
      <c r="L188" s="33">
        <f t="shared" si="38"/>
        <v>289313851.68000001</v>
      </c>
      <c r="M188" s="4" t="s">
        <v>1257</v>
      </c>
      <c r="N188" s="4" t="s">
        <v>1280</v>
      </c>
      <c r="O188" s="4" t="s">
        <v>1259</v>
      </c>
      <c r="P188" s="41">
        <v>0</v>
      </c>
      <c r="Q188" s="17">
        <v>100</v>
      </c>
      <c r="R188" s="17" t="s">
        <v>69</v>
      </c>
      <c r="S188" s="42">
        <v>112</v>
      </c>
      <c r="T188" s="33">
        <f t="shared" si="39"/>
        <v>7899.5700000000006</v>
      </c>
      <c r="U188" s="32">
        <f t="shared" si="33"/>
        <v>884751.84000000008</v>
      </c>
      <c r="V188" s="32">
        <f t="shared" si="35"/>
        <v>36624</v>
      </c>
      <c r="W188" s="32">
        <v>20496</v>
      </c>
      <c r="X188" s="32">
        <v>16128</v>
      </c>
      <c r="Y188" s="32"/>
      <c r="Z188" s="32">
        <f t="shared" si="34"/>
        <v>327</v>
      </c>
      <c r="AA188" s="32">
        <f t="shared" si="37"/>
        <v>327</v>
      </c>
      <c r="AB188" s="4" t="s">
        <v>1281</v>
      </c>
      <c r="AC188" s="19">
        <v>45017</v>
      </c>
      <c r="AD188" s="19">
        <v>45108</v>
      </c>
      <c r="AE188" s="19"/>
      <c r="AF188" s="4" t="s">
        <v>43</v>
      </c>
    </row>
    <row r="189" spans="1:33" ht="78" customHeight="1" x14ac:dyDescent="0.3">
      <c r="A189" s="18" t="s">
        <v>1282</v>
      </c>
      <c r="B189" s="19">
        <v>44894</v>
      </c>
      <c r="C189" s="17">
        <v>545</v>
      </c>
      <c r="D189" s="18" t="s">
        <v>1283</v>
      </c>
      <c r="E189" s="23" t="s">
        <v>1277</v>
      </c>
      <c r="F189" s="19">
        <v>44915</v>
      </c>
      <c r="G189" s="17" t="s">
        <v>1284</v>
      </c>
      <c r="H189" s="4" t="s">
        <v>624</v>
      </c>
      <c r="I189" s="4" t="s">
        <v>1279</v>
      </c>
      <c r="J189" s="32">
        <v>296391866.39999998</v>
      </c>
      <c r="K189" s="33">
        <f t="shared" si="38"/>
        <v>296391866.39999998</v>
      </c>
      <c r="L189" s="33">
        <f t="shared" si="38"/>
        <v>296391866.39999998</v>
      </c>
      <c r="M189" s="4" t="s">
        <v>1257</v>
      </c>
      <c r="N189" s="4" t="s">
        <v>1280</v>
      </c>
      <c r="O189" s="4" t="s">
        <v>1259</v>
      </c>
      <c r="P189" s="41">
        <v>0</v>
      </c>
      <c r="Q189" s="17">
        <v>100</v>
      </c>
      <c r="R189" s="17" t="s">
        <v>69</v>
      </c>
      <c r="S189" s="42">
        <v>112</v>
      </c>
      <c r="T189" s="33">
        <f t="shared" si="39"/>
        <v>7899.57</v>
      </c>
      <c r="U189" s="32">
        <f t="shared" si="33"/>
        <v>884751.84</v>
      </c>
      <c r="V189" s="32">
        <f t="shared" si="35"/>
        <v>37520</v>
      </c>
      <c r="W189" s="32">
        <v>20720</v>
      </c>
      <c r="X189" s="32">
        <v>16800</v>
      </c>
      <c r="Y189" s="32"/>
      <c r="Z189" s="32">
        <f t="shared" si="34"/>
        <v>335</v>
      </c>
      <c r="AA189" s="32">
        <f t="shared" si="37"/>
        <v>335</v>
      </c>
      <c r="AB189" s="4" t="s">
        <v>1285</v>
      </c>
      <c r="AC189" s="19">
        <v>45017</v>
      </c>
      <c r="AD189" s="19">
        <v>45108</v>
      </c>
      <c r="AE189" s="19"/>
      <c r="AF189" s="4" t="s">
        <v>43</v>
      </c>
    </row>
    <row r="190" spans="1:33" ht="68.25" customHeight="1" x14ac:dyDescent="0.3">
      <c r="A190" s="18" t="s">
        <v>1286</v>
      </c>
      <c r="B190" s="19">
        <v>44894</v>
      </c>
      <c r="C190" s="17">
        <v>545</v>
      </c>
      <c r="D190" s="18" t="s">
        <v>1287</v>
      </c>
      <c r="E190" s="23" t="s">
        <v>1288</v>
      </c>
      <c r="F190" s="19">
        <v>44915</v>
      </c>
      <c r="G190" s="18" t="s">
        <v>1289</v>
      </c>
      <c r="H190" s="4" t="s">
        <v>624</v>
      </c>
      <c r="I190" s="4" t="s">
        <v>1279</v>
      </c>
      <c r="J190" s="32">
        <v>284890092.48000002</v>
      </c>
      <c r="K190" s="33">
        <f t="shared" si="38"/>
        <v>284890092.48000002</v>
      </c>
      <c r="L190" s="33">
        <f t="shared" si="38"/>
        <v>284890092.48000002</v>
      </c>
      <c r="M190" s="4" t="s">
        <v>1257</v>
      </c>
      <c r="N190" s="4" t="s">
        <v>1280</v>
      </c>
      <c r="O190" s="4" t="s">
        <v>1259</v>
      </c>
      <c r="P190" s="41">
        <v>0</v>
      </c>
      <c r="Q190" s="17">
        <v>100</v>
      </c>
      <c r="R190" s="17" t="s">
        <v>69</v>
      </c>
      <c r="S190" s="42">
        <v>112</v>
      </c>
      <c r="T190" s="33">
        <f t="shared" si="39"/>
        <v>7899.5700000000006</v>
      </c>
      <c r="U190" s="32">
        <f t="shared" si="33"/>
        <v>884751.84000000008</v>
      </c>
      <c r="V190" s="32">
        <f t="shared" si="35"/>
        <v>36064</v>
      </c>
      <c r="W190" s="32">
        <v>20272</v>
      </c>
      <c r="X190" s="32">
        <v>15792</v>
      </c>
      <c r="Y190" s="32"/>
      <c r="Z190" s="32">
        <f t="shared" si="34"/>
        <v>322</v>
      </c>
      <c r="AA190" s="32">
        <f t="shared" si="37"/>
        <v>322</v>
      </c>
      <c r="AB190" s="4" t="s">
        <v>1290</v>
      </c>
      <c r="AC190" s="19">
        <v>45017</v>
      </c>
      <c r="AD190" s="19">
        <v>45108</v>
      </c>
      <c r="AE190" s="19"/>
      <c r="AF190" s="4" t="s">
        <v>43</v>
      </c>
    </row>
    <row r="191" spans="1:33" ht="71.25" customHeight="1" x14ac:dyDescent="0.3">
      <c r="A191" s="18" t="s">
        <v>1291</v>
      </c>
      <c r="B191" s="19">
        <v>44894</v>
      </c>
      <c r="C191" s="17">
        <v>545</v>
      </c>
      <c r="D191" s="18" t="s">
        <v>1292</v>
      </c>
      <c r="E191" s="23" t="s">
        <v>1293</v>
      </c>
      <c r="F191" s="19">
        <v>44914</v>
      </c>
      <c r="G191" s="17" t="s">
        <v>1294</v>
      </c>
      <c r="H191" s="4" t="s">
        <v>90</v>
      </c>
      <c r="I191" s="4" t="s">
        <v>1295</v>
      </c>
      <c r="J191" s="32">
        <v>27005858.879999999</v>
      </c>
      <c r="K191" s="33">
        <f t="shared" si="38"/>
        <v>27005858.879999999</v>
      </c>
      <c r="L191" s="33">
        <f>K191</f>
        <v>27005858.879999999</v>
      </c>
      <c r="M191" s="4" t="s">
        <v>1094</v>
      </c>
      <c r="N191" s="4" t="s">
        <v>1296</v>
      </c>
      <c r="O191" s="4" t="s">
        <v>1297</v>
      </c>
      <c r="P191" s="41">
        <v>0</v>
      </c>
      <c r="Q191" s="17">
        <v>100</v>
      </c>
      <c r="R191" s="17" t="s">
        <v>85</v>
      </c>
      <c r="S191" s="48">
        <v>8.4</v>
      </c>
      <c r="T191" s="33">
        <f t="shared" si="39"/>
        <v>247306.4</v>
      </c>
      <c r="U191" s="32">
        <f t="shared" si="33"/>
        <v>2077373.76</v>
      </c>
      <c r="V191" s="32">
        <f t="shared" si="35"/>
        <v>109.2</v>
      </c>
      <c r="W191" s="32">
        <v>109.2</v>
      </c>
      <c r="X191" s="32"/>
      <c r="Y191" s="32"/>
      <c r="Z191" s="32">
        <f t="shared" si="34"/>
        <v>13</v>
      </c>
      <c r="AA191" s="32">
        <f t="shared" si="37"/>
        <v>13</v>
      </c>
      <c r="AB191" s="4" t="s">
        <v>1176</v>
      </c>
      <c r="AC191" s="19">
        <v>44972</v>
      </c>
      <c r="AD191" s="19"/>
      <c r="AE191" s="19"/>
      <c r="AF191" s="4" t="s">
        <v>43</v>
      </c>
    </row>
    <row r="192" spans="1:33" ht="86.25" customHeight="1" x14ac:dyDescent="0.3">
      <c r="A192" s="18" t="s">
        <v>1298</v>
      </c>
      <c r="B192" s="19">
        <v>44894</v>
      </c>
      <c r="C192" s="17">
        <v>545</v>
      </c>
      <c r="D192" s="18" t="s">
        <v>1299</v>
      </c>
      <c r="E192" s="23" t="s">
        <v>1300</v>
      </c>
      <c r="F192" s="19">
        <v>44914</v>
      </c>
      <c r="G192" s="18" t="s">
        <v>1301</v>
      </c>
      <c r="H192" s="4" t="s">
        <v>1215</v>
      </c>
      <c r="I192" s="4" t="s">
        <v>1302</v>
      </c>
      <c r="J192" s="32">
        <v>209514360</v>
      </c>
      <c r="K192" s="33">
        <f t="shared" si="38"/>
        <v>209514360</v>
      </c>
      <c r="L192" s="33">
        <f t="shared" si="38"/>
        <v>209514360</v>
      </c>
      <c r="M192" s="4" t="s">
        <v>1303</v>
      </c>
      <c r="N192" s="4" t="s">
        <v>1304</v>
      </c>
      <c r="O192" s="4" t="s">
        <v>854</v>
      </c>
      <c r="P192" s="41">
        <v>0</v>
      </c>
      <c r="Q192" s="17">
        <v>100</v>
      </c>
      <c r="R192" s="17" t="s">
        <v>85</v>
      </c>
      <c r="S192" s="42">
        <v>2</v>
      </c>
      <c r="T192" s="33">
        <f t="shared" si="39"/>
        <v>521180</v>
      </c>
      <c r="U192" s="32">
        <f t="shared" si="33"/>
        <v>1042360</v>
      </c>
      <c r="V192" s="32">
        <f t="shared" si="35"/>
        <v>402</v>
      </c>
      <c r="W192" s="32">
        <v>402</v>
      </c>
      <c r="X192" s="32"/>
      <c r="Y192" s="32"/>
      <c r="Z192" s="32">
        <f t="shared" si="34"/>
        <v>201</v>
      </c>
      <c r="AA192" s="32">
        <f t="shared" si="37"/>
        <v>201</v>
      </c>
      <c r="AB192" s="4" t="s">
        <v>1176</v>
      </c>
      <c r="AC192" s="19">
        <v>44946</v>
      </c>
      <c r="AD192" s="19"/>
      <c r="AE192" s="19"/>
      <c r="AF192" s="4" t="s">
        <v>43</v>
      </c>
    </row>
    <row r="193" spans="1:32" customFormat="1" ht="82.5" customHeight="1" x14ac:dyDescent="0.3">
      <c r="A193" s="18" t="s">
        <v>1305</v>
      </c>
      <c r="B193" s="19">
        <v>44895</v>
      </c>
      <c r="C193" s="17">
        <v>545</v>
      </c>
      <c r="D193" s="18" t="s">
        <v>1306</v>
      </c>
      <c r="E193" s="23" t="s">
        <v>1307</v>
      </c>
      <c r="F193" s="19">
        <v>44915</v>
      </c>
      <c r="G193" s="17" t="s">
        <v>1308</v>
      </c>
      <c r="H193" s="4" t="s">
        <v>700</v>
      </c>
      <c r="I193" s="4" t="s">
        <v>1309</v>
      </c>
      <c r="J193" s="32">
        <v>295111316.5</v>
      </c>
      <c r="K193" s="33">
        <f t="shared" si="38"/>
        <v>295111316.5</v>
      </c>
      <c r="L193" s="33">
        <f t="shared" si="38"/>
        <v>295111316.5</v>
      </c>
      <c r="M193" s="4" t="s">
        <v>1310</v>
      </c>
      <c r="N193" s="4" t="s">
        <v>1311</v>
      </c>
      <c r="O193" s="4" t="s">
        <v>170</v>
      </c>
      <c r="P193" s="41">
        <v>0</v>
      </c>
      <c r="Q193" s="17">
        <v>100</v>
      </c>
      <c r="R193" s="17" t="s">
        <v>1312</v>
      </c>
      <c r="S193" s="42">
        <v>2</v>
      </c>
      <c r="T193" s="33">
        <f t="shared" si="39"/>
        <v>333082.75</v>
      </c>
      <c r="U193" s="32">
        <f t="shared" si="33"/>
        <v>666165.5</v>
      </c>
      <c r="V193" s="32">
        <f t="shared" si="35"/>
        <v>886</v>
      </c>
      <c r="W193" s="32">
        <v>326</v>
      </c>
      <c r="X193" s="32">
        <v>560</v>
      </c>
      <c r="Y193" s="32"/>
      <c r="Z193" s="32">
        <f t="shared" si="34"/>
        <v>443</v>
      </c>
      <c r="AA193" s="32">
        <f t="shared" si="37"/>
        <v>443</v>
      </c>
      <c r="AB193" s="4" t="s">
        <v>1313</v>
      </c>
      <c r="AC193" s="19">
        <v>44986</v>
      </c>
      <c r="AD193" s="19">
        <v>45047</v>
      </c>
      <c r="AE193" s="19"/>
      <c r="AF193" s="4" t="s">
        <v>43</v>
      </c>
    </row>
    <row r="194" spans="1:32" customFormat="1" ht="91.2" customHeight="1" x14ac:dyDescent="0.3">
      <c r="A194" s="18" t="s">
        <v>1314</v>
      </c>
      <c r="B194" s="19">
        <v>44895</v>
      </c>
      <c r="C194" s="17">
        <v>545</v>
      </c>
      <c r="D194" s="18" t="s">
        <v>1315</v>
      </c>
      <c r="E194" s="23" t="s">
        <v>1316</v>
      </c>
      <c r="F194" s="19">
        <v>44918</v>
      </c>
      <c r="G194" s="17" t="s">
        <v>1317</v>
      </c>
      <c r="H194" s="4" t="s">
        <v>624</v>
      </c>
      <c r="I194" s="4" t="s">
        <v>1279</v>
      </c>
      <c r="J194" s="32">
        <v>292852859.04000002</v>
      </c>
      <c r="K194" s="33">
        <f t="shared" si="38"/>
        <v>292852859.04000002</v>
      </c>
      <c r="L194" s="33">
        <f t="shared" si="38"/>
        <v>292852859.04000002</v>
      </c>
      <c r="M194" s="4" t="s">
        <v>1257</v>
      </c>
      <c r="N194" s="4" t="s">
        <v>1280</v>
      </c>
      <c r="O194" s="4" t="s">
        <v>1259</v>
      </c>
      <c r="P194" s="41">
        <v>0</v>
      </c>
      <c r="Q194" s="17">
        <v>100</v>
      </c>
      <c r="R194" s="17" t="s">
        <v>69</v>
      </c>
      <c r="S194" s="42">
        <v>112</v>
      </c>
      <c r="T194" s="33">
        <f t="shared" si="39"/>
        <v>7899.5700000000006</v>
      </c>
      <c r="U194" s="32">
        <f t="shared" si="33"/>
        <v>884751.84000000008</v>
      </c>
      <c r="V194" s="32">
        <f t="shared" si="35"/>
        <v>37072</v>
      </c>
      <c r="W194" s="32">
        <v>20720</v>
      </c>
      <c r="X194" s="32">
        <v>16352</v>
      </c>
      <c r="Y194" s="32"/>
      <c r="Z194" s="32">
        <f t="shared" si="34"/>
        <v>331</v>
      </c>
      <c r="AA194" s="32">
        <f t="shared" si="37"/>
        <v>331</v>
      </c>
      <c r="AB194" s="4" t="s">
        <v>1318</v>
      </c>
      <c r="AC194" s="19">
        <v>45017</v>
      </c>
      <c r="AD194" s="19">
        <v>45108</v>
      </c>
      <c r="AE194" s="19"/>
      <c r="AF194" s="4" t="s">
        <v>43</v>
      </c>
    </row>
    <row r="195" spans="1:32" customFormat="1" ht="90" customHeight="1" x14ac:dyDescent="0.3">
      <c r="A195" s="18" t="s">
        <v>1319</v>
      </c>
      <c r="B195" s="19">
        <v>44895</v>
      </c>
      <c r="C195" s="17">
        <v>545</v>
      </c>
      <c r="D195" s="18" t="s">
        <v>1320</v>
      </c>
      <c r="E195" s="23" t="s">
        <v>1321</v>
      </c>
      <c r="F195" s="19">
        <v>44918</v>
      </c>
      <c r="G195" s="17" t="s">
        <v>1322</v>
      </c>
      <c r="H195" s="4" t="s">
        <v>624</v>
      </c>
      <c r="I195" s="4" t="s">
        <v>1279</v>
      </c>
      <c r="J195" s="32">
        <v>285774844.31999999</v>
      </c>
      <c r="K195" s="33">
        <f t="shared" si="38"/>
        <v>285774844.31999999</v>
      </c>
      <c r="L195" s="33">
        <f t="shared" si="38"/>
        <v>285774844.31999999</v>
      </c>
      <c r="M195" s="4" t="s">
        <v>1257</v>
      </c>
      <c r="N195" s="4" t="s">
        <v>1280</v>
      </c>
      <c r="O195" s="4" t="s">
        <v>1259</v>
      </c>
      <c r="P195" s="41">
        <v>0</v>
      </c>
      <c r="Q195" s="17">
        <v>100</v>
      </c>
      <c r="R195" s="17" t="s">
        <v>69</v>
      </c>
      <c r="S195" s="42">
        <v>112</v>
      </c>
      <c r="T195" s="33">
        <f t="shared" si="39"/>
        <v>7899.57</v>
      </c>
      <c r="U195" s="32">
        <f t="shared" si="33"/>
        <v>884751.84</v>
      </c>
      <c r="V195" s="32">
        <f t="shared" si="35"/>
        <v>36176</v>
      </c>
      <c r="W195" s="32">
        <v>20272</v>
      </c>
      <c r="X195" s="32">
        <v>15904</v>
      </c>
      <c r="Y195" s="32"/>
      <c r="Z195" s="32">
        <f t="shared" si="34"/>
        <v>323</v>
      </c>
      <c r="AA195" s="32">
        <f t="shared" si="37"/>
        <v>323</v>
      </c>
      <c r="AB195" s="4" t="s">
        <v>1323</v>
      </c>
      <c r="AC195" s="19">
        <v>45017</v>
      </c>
      <c r="AD195" s="19">
        <v>45108</v>
      </c>
      <c r="AE195" s="19"/>
      <c r="AF195" s="4" t="s">
        <v>43</v>
      </c>
    </row>
    <row r="196" spans="1:32" customFormat="1" ht="92.4" customHeight="1" x14ac:dyDescent="0.3">
      <c r="A196" s="18" t="s">
        <v>1324</v>
      </c>
      <c r="B196" s="19">
        <v>44895</v>
      </c>
      <c r="C196" s="17">
        <v>545</v>
      </c>
      <c r="D196" s="18" t="s">
        <v>1325</v>
      </c>
      <c r="E196" s="23" t="s">
        <v>1326</v>
      </c>
      <c r="F196" s="19">
        <v>44918</v>
      </c>
      <c r="G196" s="17" t="s">
        <v>1327</v>
      </c>
      <c r="H196" s="4" t="s">
        <v>624</v>
      </c>
      <c r="I196" s="4" t="s">
        <v>1279</v>
      </c>
      <c r="J196" s="32">
        <v>291083355.36000001</v>
      </c>
      <c r="K196" s="33">
        <f t="shared" si="38"/>
        <v>291083355.36000001</v>
      </c>
      <c r="L196" s="33">
        <f t="shared" si="38"/>
        <v>291083355.36000001</v>
      </c>
      <c r="M196" s="4" t="s">
        <v>1257</v>
      </c>
      <c r="N196" s="4" t="s">
        <v>1280</v>
      </c>
      <c r="O196" s="4" t="s">
        <v>1259</v>
      </c>
      <c r="P196" s="41">
        <v>0</v>
      </c>
      <c r="Q196" s="17">
        <v>100</v>
      </c>
      <c r="R196" s="17" t="s">
        <v>69</v>
      </c>
      <c r="S196" s="42">
        <v>112</v>
      </c>
      <c r="T196" s="33">
        <f t="shared" si="39"/>
        <v>7899.5700000000006</v>
      </c>
      <c r="U196" s="32">
        <f t="shared" si="33"/>
        <v>884751.84000000008</v>
      </c>
      <c r="V196" s="32">
        <f t="shared" si="35"/>
        <v>36848</v>
      </c>
      <c r="W196" s="32">
        <v>20720</v>
      </c>
      <c r="X196" s="32">
        <v>16128</v>
      </c>
      <c r="Y196" s="32"/>
      <c r="Z196" s="32">
        <f t="shared" si="34"/>
        <v>329</v>
      </c>
      <c r="AA196" s="32">
        <f t="shared" si="37"/>
        <v>329</v>
      </c>
      <c r="AB196" s="4" t="s">
        <v>1328</v>
      </c>
      <c r="AC196" s="19">
        <v>45017</v>
      </c>
      <c r="AD196" s="19">
        <v>45108</v>
      </c>
      <c r="AE196" s="19"/>
      <c r="AF196" s="4" t="s">
        <v>43</v>
      </c>
    </row>
    <row r="197" spans="1:32" customFormat="1" ht="93.6" x14ac:dyDescent="0.3">
      <c r="A197" s="18" t="s">
        <v>1329</v>
      </c>
      <c r="B197" s="19">
        <v>44895</v>
      </c>
      <c r="C197" s="17">
        <v>545</v>
      </c>
      <c r="D197" s="18" t="s">
        <v>1330</v>
      </c>
      <c r="E197" s="23" t="s">
        <v>1331</v>
      </c>
      <c r="F197" s="19">
        <v>44915</v>
      </c>
      <c r="G197" s="18" t="s">
        <v>1332</v>
      </c>
      <c r="H197" s="4" t="s">
        <v>700</v>
      </c>
      <c r="I197" s="4" t="s">
        <v>1309</v>
      </c>
      <c r="J197" s="32">
        <v>296443647.5</v>
      </c>
      <c r="K197" s="33">
        <f t="shared" ref="K197:L216" si="40">J197</f>
        <v>296443647.5</v>
      </c>
      <c r="L197" s="33">
        <f t="shared" si="40"/>
        <v>296443647.5</v>
      </c>
      <c r="M197" s="4" t="s">
        <v>1310</v>
      </c>
      <c r="N197" s="4" t="s">
        <v>1311</v>
      </c>
      <c r="O197" s="4" t="s">
        <v>170</v>
      </c>
      <c r="P197" s="41">
        <v>0</v>
      </c>
      <c r="Q197" s="17">
        <v>100</v>
      </c>
      <c r="R197" s="17" t="s">
        <v>1312</v>
      </c>
      <c r="S197" s="42">
        <v>2</v>
      </c>
      <c r="T197" s="33">
        <f t="shared" si="39"/>
        <v>333082.75</v>
      </c>
      <c r="U197" s="32">
        <f t="shared" si="33"/>
        <v>666165.5</v>
      </c>
      <c r="V197" s="32">
        <f t="shared" si="35"/>
        <v>890</v>
      </c>
      <c r="W197" s="32">
        <v>332</v>
      </c>
      <c r="X197" s="32">
        <v>558</v>
      </c>
      <c r="Y197" s="32"/>
      <c r="Z197" s="32">
        <f t="shared" si="34"/>
        <v>445</v>
      </c>
      <c r="AA197" s="32">
        <f t="shared" si="37"/>
        <v>445</v>
      </c>
      <c r="AB197" s="4" t="s">
        <v>1333</v>
      </c>
      <c r="AC197" s="19">
        <v>44986</v>
      </c>
      <c r="AD197" s="19">
        <v>45047</v>
      </c>
      <c r="AE197" s="19"/>
      <c r="AF197" s="4" t="s">
        <v>43</v>
      </c>
    </row>
    <row r="198" spans="1:32" customFormat="1" ht="93.6" x14ac:dyDescent="0.3">
      <c r="A198" s="18" t="s">
        <v>1334</v>
      </c>
      <c r="B198" s="19">
        <v>44895</v>
      </c>
      <c r="C198" s="17">
        <v>545</v>
      </c>
      <c r="D198" s="18" t="s">
        <v>1335</v>
      </c>
      <c r="E198" s="23" t="s">
        <v>1336</v>
      </c>
      <c r="F198" s="19">
        <v>44915</v>
      </c>
      <c r="G198" s="18" t="s">
        <v>1337</v>
      </c>
      <c r="H198" s="4" t="s">
        <v>700</v>
      </c>
      <c r="I198" s="4" t="s">
        <v>1309</v>
      </c>
      <c r="J198" s="32">
        <v>276458682.5</v>
      </c>
      <c r="K198" s="33">
        <f t="shared" si="40"/>
        <v>276458682.5</v>
      </c>
      <c r="L198" s="33">
        <f t="shared" si="40"/>
        <v>276458682.5</v>
      </c>
      <c r="M198" s="4" t="s">
        <v>1310</v>
      </c>
      <c r="N198" s="4" t="s">
        <v>1311</v>
      </c>
      <c r="O198" s="4" t="s">
        <v>170</v>
      </c>
      <c r="P198" s="41">
        <v>0</v>
      </c>
      <c r="Q198" s="17">
        <v>100</v>
      </c>
      <c r="R198" s="17" t="s">
        <v>1312</v>
      </c>
      <c r="S198" s="42">
        <v>2</v>
      </c>
      <c r="T198" s="33">
        <f t="shared" si="39"/>
        <v>333082.75</v>
      </c>
      <c r="U198" s="32">
        <f t="shared" si="33"/>
        <v>666165.5</v>
      </c>
      <c r="V198" s="32">
        <f t="shared" si="35"/>
        <v>830</v>
      </c>
      <c r="W198" s="32">
        <v>306</v>
      </c>
      <c r="X198" s="32">
        <v>524</v>
      </c>
      <c r="Y198" s="32"/>
      <c r="Z198" s="32">
        <f t="shared" si="34"/>
        <v>415</v>
      </c>
      <c r="AA198" s="32">
        <f t="shared" si="37"/>
        <v>415</v>
      </c>
      <c r="AB198" s="4" t="s">
        <v>1338</v>
      </c>
      <c r="AC198" s="19">
        <v>44986</v>
      </c>
      <c r="AD198" s="19">
        <v>45047</v>
      </c>
      <c r="AE198" s="19"/>
      <c r="AF198" s="4" t="s">
        <v>43</v>
      </c>
    </row>
    <row r="199" spans="1:32" customFormat="1" ht="93.6" x14ac:dyDescent="0.3">
      <c r="A199" s="18" t="s">
        <v>1339</v>
      </c>
      <c r="B199" s="19">
        <v>44895</v>
      </c>
      <c r="C199" s="17">
        <v>545</v>
      </c>
      <c r="D199" s="18" t="s">
        <v>1340</v>
      </c>
      <c r="E199" s="23" t="s">
        <v>1341</v>
      </c>
      <c r="F199" s="19">
        <v>44918</v>
      </c>
      <c r="G199" s="18" t="s">
        <v>1342</v>
      </c>
      <c r="H199" s="4" t="s">
        <v>624</v>
      </c>
      <c r="I199" s="4" t="s">
        <v>1343</v>
      </c>
      <c r="J199" s="32">
        <v>299107789.33999997</v>
      </c>
      <c r="K199" s="33">
        <f t="shared" si="40"/>
        <v>299107789.33999997</v>
      </c>
      <c r="L199" s="33">
        <f t="shared" si="40"/>
        <v>299107789.33999997</v>
      </c>
      <c r="M199" s="4" t="s">
        <v>1344</v>
      </c>
      <c r="N199" s="4" t="s">
        <v>1345</v>
      </c>
      <c r="O199" s="4" t="s">
        <v>1259</v>
      </c>
      <c r="P199" s="41">
        <v>0</v>
      </c>
      <c r="Q199" s="17">
        <v>100</v>
      </c>
      <c r="R199" s="17" t="s">
        <v>406</v>
      </c>
      <c r="S199" s="48">
        <v>27854.400000000001</v>
      </c>
      <c r="T199" s="33">
        <f t="shared" si="39"/>
        <v>31.769999999575138</v>
      </c>
      <c r="U199" s="32">
        <f t="shared" si="33"/>
        <v>884934.28798816574</v>
      </c>
      <c r="V199" s="32">
        <f t="shared" si="35"/>
        <v>9414787.1999999993</v>
      </c>
      <c r="W199" s="32">
        <v>5543025.5999999996</v>
      </c>
      <c r="X199" s="32">
        <v>3871761.6</v>
      </c>
      <c r="Y199" s="32"/>
      <c r="Z199" s="32">
        <f t="shared" si="34"/>
        <v>337.99999999999994</v>
      </c>
      <c r="AA199" s="32">
        <f t="shared" si="37"/>
        <v>338</v>
      </c>
      <c r="AB199" s="4" t="s">
        <v>1260</v>
      </c>
      <c r="AC199" s="19">
        <v>45017</v>
      </c>
      <c r="AD199" s="19">
        <v>45108</v>
      </c>
      <c r="AE199" s="19"/>
      <c r="AF199" s="4" t="s">
        <v>43</v>
      </c>
    </row>
    <row r="200" spans="1:32" customFormat="1" ht="57.6" x14ac:dyDescent="0.3">
      <c r="A200" s="18" t="s">
        <v>1346</v>
      </c>
      <c r="B200" s="19">
        <v>44895</v>
      </c>
      <c r="C200" s="17">
        <v>545</v>
      </c>
      <c r="D200" s="18" t="s">
        <v>282</v>
      </c>
      <c r="E200" s="23" t="s">
        <v>1347</v>
      </c>
      <c r="F200" s="19" t="s">
        <v>282</v>
      </c>
      <c r="G200" s="17" t="s">
        <v>282</v>
      </c>
      <c r="H200" s="4" t="s">
        <v>282</v>
      </c>
      <c r="I200" s="4" t="s">
        <v>1348</v>
      </c>
      <c r="J200" s="32" t="s">
        <v>282</v>
      </c>
      <c r="K200" s="33" t="str">
        <f t="shared" si="40"/>
        <v>нет заявок</v>
      </c>
      <c r="L200" s="33" t="str">
        <f t="shared" si="40"/>
        <v>нет заявок</v>
      </c>
      <c r="M200" s="4"/>
      <c r="N200" s="4"/>
      <c r="O200" s="4"/>
      <c r="P200" s="41"/>
      <c r="Q200" s="17"/>
      <c r="R200" s="17"/>
      <c r="S200" s="48"/>
      <c r="T200" s="33" t="e">
        <f t="shared" si="39"/>
        <v>#VALUE!</v>
      </c>
      <c r="U200" s="32" t="e">
        <f t="shared" si="33"/>
        <v>#VALUE!</v>
      </c>
      <c r="V200" s="32"/>
      <c r="W200" s="32"/>
      <c r="X200" s="32"/>
      <c r="Y200" s="32"/>
      <c r="Z200" s="32" t="e">
        <f t="shared" si="34"/>
        <v>#DIV/0!</v>
      </c>
      <c r="AA200" s="32" t="e">
        <f t="shared" si="37"/>
        <v>#DIV/0!</v>
      </c>
      <c r="AB200" s="4"/>
      <c r="AC200" s="19"/>
      <c r="AD200" s="19"/>
      <c r="AE200" s="19"/>
      <c r="AF200" s="4"/>
    </row>
    <row r="201" spans="1:32" customFormat="1" ht="93.6" x14ac:dyDescent="0.3">
      <c r="A201" s="18" t="s">
        <v>1349</v>
      </c>
      <c r="B201" s="19">
        <v>44895</v>
      </c>
      <c r="C201" s="17">
        <v>545</v>
      </c>
      <c r="D201" s="18" t="s">
        <v>1350</v>
      </c>
      <c r="E201" s="23" t="s">
        <v>1351</v>
      </c>
      <c r="F201" s="19">
        <v>44918</v>
      </c>
      <c r="G201" s="17" t="s">
        <v>1352</v>
      </c>
      <c r="H201" s="4" t="s">
        <v>624</v>
      </c>
      <c r="I201" s="4" t="s">
        <v>1343</v>
      </c>
      <c r="J201" s="32">
        <v>282294037.87</v>
      </c>
      <c r="K201" s="33">
        <f t="shared" si="40"/>
        <v>282294037.87</v>
      </c>
      <c r="L201" s="33">
        <f t="shared" si="40"/>
        <v>282294037.87</v>
      </c>
      <c r="M201" s="4" t="s">
        <v>1344</v>
      </c>
      <c r="N201" s="4" t="s">
        <v>1345</v>
      </c>
      <c r="O201" s="4" t="s">
        <v>1259</v>
      </c>
      <c r="P201" s="41">
        <v>0</v>
      </c>
      <c r="Q201" s="17">
        <v>100</v>
      </c>
      <c r="R201" s="17" t="s">
        <v>406</v>
      </c>
      <c r="S201" s="48">
        <v>27854.400000000001</v>
      </c>
      <c r="T201" s="33">
        <f t="shared" si="39"/>
        <v>31.769999999774917</v>
      </c>
      <c r="U201" s="32">
        <f t="shared" si="33"/>
        <v>884934.28799373051</v>
      </c>
      <c r="V201" s="32">
        <v>8885553.5999999996</v>
      </c>
      <c r="W201" s="32">
        <v>5208772.8</v>
      </c>
      <c r="X201" s="32">
        <v>3676780.8</v>
      </c>
      <c r="Y201" s="32"/>
      <c r="Z201" s="32">
        <f t="shared" si="34"/>
        <v>318.99999999999994</v>
      </c>
      <c r="AA201" s="32">
        <f t="shared" si="37"/>
        <v>319</v>
      </c>
      <c r="AB201" s="4" t="s">
        <v>1353</v>
      </c>
      <c r="AC201" s="19">
        <v>45017</v>
      </c>
      <c r="AD201" s="19">
        <v>45108</v>
      </c>
      <c r="AE201" s="19"/>
      <c r="AF201" s="4" t="s">
        <v>43</v>
      </c>
    </row>
    <row r="202" spans="1:32" customFormat="1" ht="57.6" x14ac:dyDescent="0.3">
      <c r="A202" s="18" t="s">
        <v>1354</v>
      </c>
      <c r="B202" s="19">
        <v>44895</v>
      </c>
      <c r="C202" s="17">
        <v>545</v>
      </c>
      <c r="D202" s="18" t="s">
        <v>1355</v>
      </c>
      <c r="E202" s="23" t="s">
        <v>1356</v>
      </c>
      <c r="F202" s="19">
        <v>44915</v>
      </c>
      <c r="G202" s="17" t="s">
        <v>1357</v>
      </c>
      <c r="H202" s="4" t="s">
        <v>700</v>
      </c>
      <c r="I202" s="4" t="s">
        <v>1358</v>
      </c>
      <c r="J202" s="32">
        <v>23366039.399999999</v>
      </c>
      <c r="K202" s="33">
        <f t="shared" si="40"/>
        <v>23366039.399999999</v>
      </c>
      <c r="L202" s="33">
        <f t="shared" si="40"/>
        <v>23366039.399999999</v>
      </c>
      <c r="M202" s="4" t="s">
        <v>1359</v>
      </c>
      <c r="N202" s="4" t="s">
        <v>1360</v>
      </c>
      <c r="O202" s="4" t="s">
        <v>170</v>
      </c>
      <c r="P202" s="41">
        <v>0</v>
      </c>
      <c r="Q202" s="17">
        <v>100</v>
      </c>
      <c r="R202" s="17" t="s">
        <v>69</v>
      </c>
      <c r="S202" s="42">
        <v>30</v>
      </c>
      <c r="T202" s="33">
        <f t="shared" si="39"/>
        <v>2426.3799999999997</v>
      </c>
      <c r="U202" s="32">
        <f t="shared" si="33"/>
        <v>72791.399999999994</v>
      </c>
      <c r="V202" s="32">
        <f t="shared" si="35"/>
        <v>9630</v>
      </c>
      <c r="W202" s="32">
        <v>4500</v>
      </c>
      <c r="X202" s="32">
        <v>5130</v>
      </c>
      <c r="Y202" s="32"/>
      <c r="Z202" s="32">
        <f t="shared" si="34"/>
        <v>321</v>
      </c>
      <c r="AA202" s="32">
        <f t="shared" si="37"/>
        <v>321</v>
      </c>
      <c r="AB202" s="4" t="s">
        <v>1176</v>
      </c>
      <c r="AC202" s="19">
        <v>44946</v>
      </c>
      <c r="AD202" s="19">
        <v>44986</v>
      </c>
      <c r="AE202" s="19"/>
      <c r="AF202" s="4" t="s">
        <v>43</v>
      </c>
    </row>
    <row r="203" spans="1:32" customFormat="1" ht="57.6" x14ac:dyDescent="0.3">
      <c r="A203" s="18" t="s">
        <v>1361</v>
      </c>
      <c r="B203" s="19">
        <v>44895</v>
      </c>
      <c r="C203" s="17">
        <v>545</v>
      </c>
      <c r="D203" s="18" t="s">
        <v>1362</v>
      </c>
      <c r="E203" s="23" t="s">
        <v>1363</v>
      </c>
      <c r="F203" s="19">
        <v>44915</v>
      </c>
      <c r="G203" s="17" t="s">
        <v>1364</v>
      </c>
      <c r="H203" s="4" t="s">
        <v>700</v>
      </c>
      <c r="I203" s="4" t="s">
        <v>1365</v>
      </c>
      <c r="J203" s="32">
        <v>28563777</v>
      </c>
      <c r="K203" s="33">
        <f t="shared" si="40"/>
        <v>28563777</v>
      </c>
      <c r="L203" s="33">
        <f t="shared" si="40"/>
        <v>28563777</v>
      </c>
      <c r="M203" s="4" t="s">
        <v>1359</v>
      </c>
      <c r="N203" s="4" t="s">
        <v>1366</v>
      </c>
      <c r="O203" s="4" t="s">
        <v>170</v>
      </c>
      <c r="P203" s="41">
        <v>0</v>
      </c>
      <c r="Q203" s="17">
        <v>100</v>
      </c>
      <c r="R203" s="17" t="s">
        <v>69</v>
      </c>
      <c r="S203" s="42">
        <v>30</v>
      </c>
      <c r="T203" s="33">
        <f t="shared" si="39"/>
        <v>1455.85</v>
      </c>
      <c r="U203" s="32">
        <f t="shared" si="33"/>
        <v>43675.5</v>
      </c>
      <c r="V203" s="32">
        <f t="shared" si="35"/>
        <v>19620</v>
      </c>
      <c r="W203" s="32">
        <v>7200</v>
      </c>
      <c r="X203" s="32">
        <v>12420</v>
      </c>
      <c r="Y203" s="32"/>
      <c r="Z203" s="32">
        <f t="shared" si="34"/>
        <v>654</v>
      </c>
      <c r="AA203" s="32">
        <f t="shared" si="37"/>
        <v>654</v>
      </c>
      <c r="AB203" s="4" t="s">
        <v>1176</v>
      </c>
      <c r="AC203" s="19">
        <v>44946</v>
      </c>
      <c r="AD203" s="19">
        <v>45108</v>
      </c>
      <c r="AE203" s="19"/>
      <c r="AF203" s="4" t="s">
        <v>43</v>
      </c>
    </row>
    <row r="204" spans="1:32" customFormat="1" ht="92.4" customHeight="1" x14ac:dyDescent="0.3">
      <c r="A204" s="18" t="s">
        <v>1367</v>
      </c>
      <c r="B204" s="19">
        <v>44895</v>
      </c>
      <c r="C204" s="17">
        <v>545</v>
      </c>
      <c r="D204" s="18" t="s">
        <v>1368</v>
      </c>
      <c r="E204" s="23" t="s">
        <v>1369</v>
      </c>
      <c r="F204" s="19">
        <v>44918</v>
      </c>
      <c r="G204" s="17" t="s">
        <v>1370</v>
      </c>
      <c r="H204" s="4" t="s">
        <v>624</v>
      </c>
      <c r="I204" s="4" t="s">
        <v>1343</v>
      </c>
      <c r="J204" s="32">
        <v>263710417.81999999</v>
      </c>
      <c r="K204" s="33">
        <f t="shared" si="40"/>
        <v>263710417.81999999</v>
      </c>
      <c r="L204" s="33">
        <f t="shared" si="40"/>
        <v>263710417.81999999</v>
      </c>
      <c r="M204" s="4" t="s">
        <v>1344</v>
      </c>
      <c r="N204" s="4" t="s">
        <v>1345</v>
      </c>
      <c r="O204" s="4" t="s">
        <v>1259</v>
      </c>
      <c r="P204" s="41">
        <v>0</v>
      </c>
      <c r="Q204" s="17">
        <v>100</v>
      </c>
      <c r="R204" s="17" t="s">
        <v>406</v>
      </c>
      <c r="S204" s="48">
        <v>27854.400000000001</v>
      </c>
      <c r="T204" s="33">
        <f t="shared" si="39"/>
        <v>31.769999999518109</v>
      </c>
      <c r="U204" s="32">
        <f t="shared" si="33"/>
        <v>884934.28798657726</v>
      </c>
      <c r="V204" s="32">
        <f t="shared" si="35"/>
        <v>8300611.1999999993</v>
      </c>
      <c r="W204" s="32">
        <v>4846665.5999999996</v>
      </c>
      <c r="X204" s="32">
        <v>3453945.6</v>
      </c>
      <c r="Y204" s="32"/>
      <c r="Z204" s="32">
        <f t="shared" si="34"/>
        <v>297.99999999999994</v>
      </c>
      <c r="AA204" s="32">
        <f t="shared" si="37"/>
        <v>298</v>
      </c>
      <c r="AB204" s="4" t="s">
        <v>1371</v>
      </c>
      <c r="AC204" s="19">
        <v>45017</v>
      </c>
      <c r="AD204" s="19">
        <v>45108</v>
      </c>
      <c r="AE204" s="19"/>
      <c r="AF204" s="4" t="s">
        <v>43</v>
      </c>
    </row>
    <row r="205" spans="1:32" customFormat="1" ht="101.4" customHeight="1" x14ac:dyDescent="0.3">
      <c r="A205" s="18" t="s">
        <v>1372</v>
      </c>
      <c r="B205" s="19">
        <v>44896</v>
      </c>
      <c r="C205" s="17">
        <v>545</v>
      </c>
      <c r="D205" s="18" t="s">
        <v>1373</v>
      </c>
      <c r="E205" s="23" t="s">
        <v>1374</v>
      </c>
      <c r="F205" s="19">
        <v>44918</v>
      </c>
      <c r="G205" s="17" t="s">
        <v>1375</v>
      </c>
      <c r="H205" s="4" t="s">
        <v>700</v>
      </c>
      <c r="I205" s="4" t="s">
        <v>1309</v>
      </c>
      <c r="J205" s="32">
        <v>187858671</v>
      </c>
      <c r="K205" s="33">
        <f t="shared" si="40"/>
        <v>187858671</v>
      </c>
      <c r="L205" s="33">
        <f t="shared" si="40"/>
        <v>187858671</v>
      </c>
      <c r="M205" s="4" t="s">
        <v>1310</v>
      </c>
      <c r="N205" s="4" t="s">
        <v>1311</v>
      </c>
      <c r="O205" s="4" t="s">
        <v>170</v>
      </c>
      <c r="P205" s="41">
        <v>0</v>
      </c>
      <c r="Q205" s="17">
        <v>100</v>
      </c>
      <c r="R205" s="17" t="s">
        <v>1312</v>
      </c>
      <c r="S205" s="42">
        <v>2</v>
      </c>
      <c r="T205" s="33">
        <f t="shared" si="39"/>
        <v>333082.75</v>
      </c>
      <c r="U205" s="32">
        <f t="shared" si="33"/>
        <v>666165.5</v>
      </c>
      <c r="V205" s="32">
        <f t="shared" si="35"/>
        <v>564</v>
      </c>
      <c r="W205" s="32">
        <v>206</v>
      </c>
      <c r="X205" s="32">
        <v>358</v>
      </c>
      <c r="Y205" s="32"/>
      <c r="Z205" s="32">
        <f t="shared" si="34"/>
        <v>282</v>
      </c>
      <c r="AA205" s="32">
        <f t="shared" si="37"/>
        <v>282</v>
      </c>
      <c r="AB205" s="4" t="s">
        <v>1376</v>
      </c>
      <c r="AC205" s="19">
        <v>44986</v>
      </c>
      <c r="AD205" s="19">
        <v>45047</v>
      </c>
      <c r="AE205" s="19"/>
      <c r="AF205" s="4" t="s">
        <v>43</v>
      </c>
    </row>
    <row r="206" spans="1:32" customFormat="1" ht="84" customHeight="1" x14ac:dyDescent="0.3">
      <c r="A206" s="18" t="s">
        <v>1377</v>
      </c>
      <c r="B206" s="19">
        <v>44896</v>
      </c>
      <c r="C206" s="17">
        <v>545</v>
      </c>
      <c r="D206" s="18" t="s">
        <v>1378</v>
      </c>
      <c r="E206" s="23" t="s">
        <v>1379</v>
      </c>
      <c r="F206" s="19">
        <v>44918</v>
      </c>
      <c r="G206" s="17" t="s">
        <v>1380</v>
      </c>
      <c r="H206" s="4" t="s">
        <v>700</v>
      </c>
      <c r="I206" s="4" t="s">
        <v>1309</v>
      </c>
      <c r="J206" s="32">
        <v>288449661.5</v>
      </c>
      <c r="K206" s="33">
        <f t="shared" si="40"/>
        <v>288449661.5</v>
      </c>
      <c r="L206" s="33">
        <f t="shared" si="40"/>
        <v>288449661.5</v>
      </c>
      <c r="M206" s="4" t="s">
        <v>1310</v>
      </c>
      <c r="N206" s="4" t="s">
        <v>1311</v>
      </c>
      <c r="O206" s="4" t="s">
        <v>170</v>
      </c>
      <c r="P206" s="41">
        <v>0</v>
      </c>
      <c r="Q206" s="17">
        <v>100</v>
      </c>
      <c r="R206" s="17" t="s">
        <v>1312</v>
      </c>
      <c r="S206" s="42">
        <v>2</v>
      </c>
      <c r="T206" s="33">
        <f t="shared" si="39"/>
        <v>333082.75</v>
      </c>
      <c r="U206" s="32">
        <f t="shared" si="33"/>
        <v>666165.5</v>
      </c>
      <c r="V206" s="32">
        <f t="shared" si="35"/>
        <v>866</v>
      </c>
      <c r="W206" s="32">
        <v>320</v>
      </c>
      <c r="X206" s="32">
        <v>546</v>
      </c>
      <c r="Y206" s="32"/>
      <c r="Z206" s="32">
        <f t="shared" si="34"/>
        <v>433</v>
      </c>
      <c r="AA206" s="32">
        <f t="shared" si="37"/>
        <v>433</v>
      </c>
      <c r="AB206" s="4" t="s">
        <v>1381</v>
      </c>
      <c r="AC206" s="19">
        <v>44986</v>
      </c>
      <c r="AD206" s="19">
        <v>45047</v>
      </c>
      <c r="AE206" s="19"/>
      <c r="AF206" s="4" t="s">
        <v>43</v>
      </c>
    </row>
    <row r="207" spans="1:32" customFormat="1" ht="76.2" customHeight="1" x14ac:dyDescent="0.3">
      <c r="A207" s="18" t="s">
        <v>1382</v>
      </c>
      <c r="B207" s="19">
        <v>44896</v>
      </c>
      <c r="C207" s="17">
        <v>545</v>
      </c>
      <c r="D207" s="18" t="s">
        <v>1383</v>
      </c>
      <c r="E207" s="23" t="s">
        <v>1384</v>
      </c>
      <c r="F207" s="19">
        <v>44918</v>
      </c>
      <c r="G207" s="17" t="s">
        <v>1385</v>
      </c>
      <c r="H207" s="4" t="s">
        <v>700</v>
      </c>
      <c r="I207" s="4" t="s">
        <v>1309</v>
      </c>
      <c r="J207" s="32">
        <v>289781992.5</v>
      </c>
      <c r="K207" s="33">
        <f t="shared" si="40"/>
        <v>289781992.5</v>
      </c>
      <c r="L207" s="33">
        <f t="shared" si="40"/>
        <v>289781992.5</v>
      </c>
      <c r="M207" s="4" t="s">
        <v>1310</v>
      </c>
      <c r="N207" s="4" t="s">
        <v>1311</v>
      </c>
      <c r="O207" s="4" t="s">
        <v>170</v>
      </c>
      <c r="P207" s="41">
        <v>0</v>
      </c>
      <c r="Q207" s="17">
        <v>100</v>
      </c>
      <c r="R207" s="17" t="s">
        <v>1312</v>
      </c>
      <c r="S207" s="42">
        <v>2</v>
      </c>
      <c r="T207" s="33">
        <f t="shared" si="39"/>
        <v>333082.75</v>
      </c>
      <c r="U207" s="32">
        <f t="shared" si="33"/>
        <v>666165.5</v>
      </c>
      <c r="V207" s="32">
        <f t="shared" si="35"/>
        <v>870</v>
      </c>
      <c r="W207" s="32">
        <v>322</v>
      </c>
      <c r="X207" s="32">
        <v>548</v>
      </c>
      <c r="Y207" s="32"/>
      <c r="Z207" s="32">
        <f t="shared" si="34"/>
        <v>435</v>
      </c>
      <c r="AA207" s="32">
        <f t="shared" si="37"/>
        <v>435</v>
      </c>
      <c r="AB207" s="4" t="s">
        <v>1386</v>
      </c>
      <c r="AC207" s="19">
        <v>44986</v>
      </c>
      <c r="AD207" s="19">
        <v>45047</v>
      </c>
      <c r="AE207" s="19"/>
      <c r="AF207" s="4" t="s">
        <v>43</v>
      </c>
    </row>
    <row r="208" spans="1:32" customFormat="1" ht="93.6" x14ac:dyDescent="0.3">
      <c r="A208" s="18" t="s">
        <v>1387</v>
      </c>
      <c r="B208" s="19">
        <v>44896</v>
      </c>
      <c r="C208" s="17">
        <v>545</v>
      </c>
      <c r="D208" s="18" t="s">
        <v>1388</v>
      </c>
      <c r="E208" s="23" t="s">
        <v>1389</v>
      </c>
      <c r="F208" s="19">
        <v>44918</v>
      </c>
      <c r="G208" s="17" t="s">
        <v>1390</v>
      </c>
      <c r="H208" s="4" t="s">
        <v>700</v>
      </c>
      <c r="I208" s="4" t="s">
        <v>1309</v>
      </c>
      <c r="J208" s="32">
        <v>237154918</v>
      </c>
      <c r="K208" s="33">
        <f t="shared" si="40"/>
        <v>237154918</v>
      </c>
      <c r="L208" s="33">
        <f t="shared" si="40"/>
        <v>237154918</v>
      </c>
      <c r="M208" s="4" t="s">
        <v>1310</v>
      </c>
      <c r="N208" s="4" t="s">
        <v>1311</v>
      </c>
      <c r="O208" s="4" t="s">
        <v>170</v>
      </c>
      <c r="P208" s="41">
        <v>0</v>
      </c>
      <c r="Q208" s="17">
        <v>100</v>
      </c>
      <c r="R208" s="17" t="s">
        <v>1312</v>
      </c>
      <c r="S208" s="42">
        <v>2</v>
      </c>
      <c r="T208" s="33">
        <f t="shared" si="39"/>
        <v>333082.75</v>
      </c>
      <c r="U208" s="32">
        <f t="shared" si="33"/>
        <v>666165.5</v>
      </c>
      <c r="V208" s="32">
        <f t="shared" si="35"/>
        <v>712</v>
      </c>
      <c r="W208" s="32">
        <v>264</v>
      </c>
      <c r="X208" s="32">
        <v>448</v>
      </c>
      <c r="Y208" s="32"/>
      <c r="Z208" s="32">
        <f t="shared" si="34"/>
        <v>356</v>
      </c>
      <c r="AA208" s="32">
        <f t="shared" si="37"/>
        <v>356</v>
      </c>
      <c r="AB208" s="4" t="s">
        <v>1391</v>
      </c>
      <c r="AC208" s="19">
        <v>44986</v>
      </c>
      <c r="AD208" s="19">
        <v>45047</v>
      </c>
      <c r="AE208" s="19"/>
      <c r="AF208" s="4" t="s">
        <v>43</v>
      </c>
    </row>
    <row r="209" spans="1:32" customFormat="1" ht="93.6" x14ac:dyDescent="0.3">
      <c r="A209" s="18" t="s">
        <v>1392</v>
      </c>
      <c r="B209" s="19">
        <v>44896</v>
      </c>
      <c r="C209" s="17">
        <v>545</v>
      </c>
      <c r="D209" s="18" t="s">
        <v>1393</v>
      </c>
      <c r="E209" s="23" t="s">
        <v>1394</v>
      </c>
      <c r="F209" s="19">
        <v>44918</v>
      </c>
      <c r="G209" s="17" t="s">
        <v>1395</v>
      </c>
      <c r="H209" s="4" t="s">
        <v>700</v>
      </c>
      <c r="I209" s="4" t="s">
        <v>1309</v>
      </c>
      <c r="J209" s="32">
        <v>289115827</v>
      </c>
      <c r="K209" s="33">
        <f t="shared" si="40"/>
        <v>289115827</v>
      </c>
      <c r="L209" s="33">
        <f t="shared" si="40"/>
        <v>289115827</v>
      </c>
      <c r="M209" s="4" t="s">
        <v>1310</v>
      </c>
      <c r="N209" s="4" t="s">
        <v>1311</v>
      </c>
      <c r="O209" s="4" t="s">
        <v>170</v>
      </c>
      <c r="P209" s="41">
        <v>0</v>
      </c>
      <c r="Q209" s="17">
        <v>100</v>
      </c>
      <c r="R209" s="17" t="s">
        <v>1312</v>
      </c>
      <c r="S209" s="42">
        <v>2</v>
      </c>
      <c r="T209" s="33">
        <f t="shared" si="39"/>
        <v>333082.75</v>
      </c>
      <c r="U209" s="32">
        <f t="shared" si="33"/>
        <v>666165.5</v>
      </c>
      <c r="V209" s="32">
        <f t="shared" si="35"/>
        <v>868</v>
      </c>
      <c r="W209" s="32">
        <v>868</v>
      </c>
      <c r="X209" s="32"/>
      <c r="Y209" s="32"/>
      <c r="Z209" s="32">
        <f t="shared" si="34"/>
        <v>434</v>
      </c>
      <c r="AA209" s="32">
        <f t="shared" si="37"/>
        <v>434</v>
      </c>
      <c r="AB209" s="4" t="s">
        <v>1396</v>
      </c>
      <c r="AC209" s="19">
        <v>44986</v>
      </c>
      <c r="AD209" s="19"/>
      <c r="AE209" s="19"/>
      <c r="AF209" s="4" t="s">
        <v>43</v>
      </c>
    </row>
    <row r="210" spans="1:32" customFormat="1" ht="93.6" x14ac:dyDescent="0.3">
      <c r="A210" s="18" t="s">
        <v>1397</v>
      </c>
      <c r="B210" s="19">
        <v>44896</v>
      </c>
      <c r="C210" s="17">
        <v>545</v>
      </c>
      <c r="D210" s="18" t="s">
        <v>1398</v>
      </c>
      <c r="E210" s="23" t="s">
        <v>1399</v>
      </c>
      <c r="F210" s="19">
        <v>44921</v>
      </c>
      <c r="G210" s="17" t="s">
        <v>1400</v>
      </c>
      <c r="H210" s="4" t="s">
        <v>700</v>
      </c>
      <c r="I210" s="4" t="s">
        <v>1309</v>
      </c>
      <c r="J210" s="32">
        <v>269130862</v>
      </c>
      <c r="K210" s="33">
        <f t="shared" si="40"/>
        <v>269130862</v>
      </c>
      <c r="L210" s="33">
        <f t="shared" si="40"/>
        <v>269130862</v>
      </c>
      <c r="M210" s="4" t="s">
        <v>1310</v>
      </c>
      <c r="N210" s="4" t="s">
        <v>1311</v>
      </c>
      <c r="O210" s="4" t="s">
        <v>170</v>
      </c>
      <c r="P210" s="41">
        <v>0</v>
      </c>
      <c r="Q210" s="17">
        <v>100</v>
      </c>
      <c r="R210" s="17" t="s">
        <v>1312</v>
      </c>
      <c r="S210" s="42">
        <v>2</v>
      </c>
      <c r="T210" s="33">
        <f t="shared" si="39"/>
        <v>333082.75</v>
      </c>
      <c r="U210" s="32">
        <f t="shared" si="33"/>
        <v>666165.5</v>
      </c>
      <c r="V210" s="32">
        <f t="shared" si="35"/>
        <v>808</v>
      </c>
      <c r="W210" s="32">
        <v>808</v>
      </c>
      <c r="X210" s="32"/>
      <c r="Y210" s="32"/>
      <c r="Z210" s="32">
        <f t="shared" si="34"/>
        <v>404</v>
      </c>
      <c r="AA210" s="32">
        <f t="shared" si="37"/>
        <v>404</v>
      </c>
      <c r="AB210" s="4" t="s">
        <v>1401</v>
      </c>
      <c r="AC210" s="19">
        <v>45047</v>
      </c>
      <c r="AD210" s="19"/>
      <c r="AE210" s="19"/>
      <c r="AF210" s="4" t="s">
        <v>43</v>
      </c>
    </row>
    <row r="211" spans="1:32" customFormat="1" ht="79.2" customHeight="1" x14ac:dyDescent="0.3">
      <c r="A211" s="18" t="s">
        <v>1402</v>
      </c>
      <c r="B211" s="19">
        <v>44896</v>
      </c>
      <c r="C211" s="17">
        <v>545</v>
      </c>
      <c r="D211" s="18" t="s">
        <v>1403</v>
      </c>
      <c r="E211" s="23" t="s">
        <v>1404</v>
      </c>
      <c r="F211" s="19">
        <v>44921</v>
      </c>
      <c r="G211" s="17" t="s">
        <v>1405</v>
      </c>
      <c r="H211" s="4" t="s">
        <v>700</v>
      </c>
      <c r="I211" s="4" t="s">
        <v>1309</v>
      </c>
      <c r="J211" s="32">
        <v>293112820</v>
      </c>
      <c r="K211" s="33">
        <f t="shared" si="40"/>
        <v>293112820</v>
      </c>
      <c r="L211" s="33">
        <f t="shared" si="40"/>
        <v>293112820</v>
      </c>
      <c r="M211" s="4" t="s">
        <v>1310</v>
      </c>
      <c r="N211" s="4" t="s">
        <v>1311</v>
      </c>
      <c r="O211" s="4" t="s">
        <v>170</v>
      </c>
      <c r="P211" s="41">
        <v>0</v>
      </c>
      <c r="Q211" s="17">
        <v>100</v>
      </c>
      <c r="R211" s="17" t="s">
        <v>1312</v>
      </c>
      <c r="S211" s="42">
        <v>2</v>
      </c>
      <c r="T211" s="33">
        <f t="shared" si="39"/>
        <v>333082.75</v>
      </c>
      <c r="U211" s="32">
        <f t="shared" si="33"/>
        <v>666165.5</v>
      </c>
      <c r="V211" s="32">
        <f t="shared" si="35"/>
        <v>880</v>
      </c>
      <c r="W211" s="32">
        <v>326</v>
      </c>
      <c r="X211" s="32">
        <v>554</v>
      </c>
      <c r="Y211" s="32"/>
      <c r="Z211" s="32">
        <f t="shared" si="34"/>
        <v>440</v>
      </c>
      <c r="AA211" s="32">
        <f t="shared" si="37"/>
        <v>440</v>
      </c>
      <c r="AB211" s="4" t="s">
        <v>1406</v>
      </c>
      <c r="AC211" s="19">
        <v>44986</v>
      </c>
      <c r="AD211" s="19">
        <v>45047</v>
      </c>
      <c r="AE211" s="19"/>
      <c r="AF211" s="4" t="s">
        <v>43</v>
      </c>
    </row>
    <row r="212" spans="1:32" customFormat="1" ht="111.6" customHeight="1" x14ac:dyDescent="0.3">
      <c r="A212" s="18" t="s">
        <v>1407</v>
      </c>
      <c r="B212" s="19">
        <v>44897</v>
      </c>
      <c r="C212" s="17">
        <v>545</v>
      </c>
      <c r="D212" s="18" t="s">
        <v>1408</v>
      </c>
      <c r="E212" s="23" t="s">
        <v>1409</v>
      </c>
      <c r="F212" s="19">
        <v>44921</v>
      </c>
      <c r="G212" s="17" t="s">
        <v>1410</v>
      </c>
      <c r="H212" s="4" t="s">
        <v>90</v>
      </c>
      <c r="I212" s="4" t="s">
        <v>1411</v>
      </c>
      <c r="J212" s="32">
        <v>233330000</v>
      </c>
      <c r="K212" s="33">
        <f t="shared" si="40"/>
        <v>233330000</v>
      </c>
      <c r="L212" s="33">
        <f t="shared" si="40"/>
        <v>233330000</v>
      </c>
      <c r="M212" s="4" t="s">
        <v>1412</v>
      </c>
      <c r="N212" s="4" t="s">
        <v>1413</v>
      </c>
      <c r="O212" s="4" t="s">
        <v>84</v>
      </c>
      <c r="P212" s="41">
        <v>0</v>
      </c>
      <c r="Q212" s="17">
        <v>100</v>
      </c>
      <c r="R212" s="17" t="s">
        <v>85</v>
      </c>
      <c r="S212" s="42">
        <v>5</v>
      </c>
      <c r="T212" s="33">
        <f t="shared" si="39"/>
        <v>18666.400000000001</v>
      </c>
      <c r="U212" s="32">
        <f t="shared" si="33"/>
        <v>93332</v>
      </c>
      <c r="V212" s="32">
        <f t="shared" si="35"/>
        <v>12500</v>
      </c>
      <c r="W212" s="32">
        <v>4715</v>
      </c>
      <c r="X212" s="32">
        <v>1770</v>
      </c>
      <c r="Y212" s="32">
        <v>6015</v>
      </c>
      <c r="Z212" s="32">
        <f t="shared" si="34"/>
        <v>2500</v>
      </c>
      <c r="AA212" s="32">
        <f t="shared" si="37"/>
        <v>2500</v>
      </c>
      <c r="AB212" s="4" t="s">
        <v>1237</v>
      </c>
      <c r="AC212" s="19">
        <v>44972</v>
      </c>
      <c r="AD212" s="19">
        <v>45031</v>
      </c>
      <c r="AE212" s="19">
        <v>45184</v>
      </c>
      <c r="AF212" s="4" t="s">
        <v>43</v>
      </c>
    </row>
    <row r="213" spans="1:32" customFormat="1" ht="93.6" x14ac:dyDescent="0.3">
      <c r="A213" s="18" t="s">
        <v>1414</v>
      </c>
      <c r="B213" s="19">
        <v>44897</v>
      </c>
      <c r="C213" s="17">
        <v>545</v>
      </c>
      <c r="D213" s="18" t="s">
        <v>1415</v>
      </c>
      <c r="E213" s="23" t="s">
        <v>1416</v>
      </c>
      <c r="F213" s="19">
        <v>44921</v>
      </c>
      <c r="G213" s="17" t="s">
        <v>1417</v>
      </c>
      <c r="H213" s="4" t="s">
        <v>700</v>
      </c>
      <c r="I213" s="4" t="s">
        <v>1309</v>
      </c>
      <c r="J213" s="32">
        <v>259138379.5</v>
      </c>
      <c r="K213" s="33">
        <f t="shared" si="40"/>
        <v>259138379.5</v>
      </c>
      <c r="L213" s="33">
        <f t="shared" si="40"/>
        <v>259138379.5</v>
      </c>
      <c r="M213" s="4" t="s">
        <v>1310</v>
      </c>
      <c r="N213" s="4" t="s">
        <v>1311</v>
      </c>
      <c r="O213" s="4" t="s">
        <v>170</v>
      </c>
      <c r="P213" s="41">
        <v>0</v>
      </c>
      <c r="Q213" s="17">
        <v>100</v>
      </c>
      <c r="R213" s="17" t="s">
        <v>1312</v>
      </c>
      <c r="S213" s="42">
        <v>2</v>
      </c>
      <c r="T213" s="33">
        <f t="shared" si="39"/>
        <v>333082.75</v>
      </c>
      <c r="U213" s="32">
        <f t="shared" si="33"/>
        <v>666165.5</v>
      </c>
      <c r="V213" s="32">
        <f t="shared" si="35"/>
        <v>778</v>
      </c>
      <c r="W213" s="32">
        <v>288</v>
      </c>
      <c r="X213" s="32">
        <v>490</v>
      </c>
      <c r="Y213" s="32"/>
      <c r="Z213" s="32">
        <f t="shared" si="34"/>
        <v>389</v>
      </c>
      <c r="AA213" s="32">
        <f t="shared" si="37"/>
        <v>389</v>
      </c>
      <c r="AB213" s="4" t="s">
        <v>1418</v>
      </c>
      <c r="AC213" s="19">
        <v>44986</v>
      </c>
      <c r="AD213" s="19">
        <v>45047</v>
      </c>
      <c r="AE213" s="19"/>
      <c r="AF213" s="4" t="s">
        <v>43</v>
      </c>
    </row>
    <row r="214" spans="1:32" customFormat="1" ht="93.6" x14ac:dyDescent="0.3">
      <c r="A214" s="18" t="s">
        <v>1419</v>
      </c>
      <c r="B214" s="19">
        <v>44897</v>
      </c>
      <c r="C214" s="17">
        <v>545</v>
      </c>
      <c r="D214" s="18" t="s">
        <v>1420</v>
      </c>
      <c r="E214" s="23" t="s">
        <v>1421</v>
      </c>
      <c r="F214" s="19">
        <v>44921</v>
      </c>
      <c r="G214" s="17" t="s">
        <v>1422</v>
      </c>
      <c r="H214" s="4" t="s">
        <v>700</v>
      </c>
      <c r="I214" s="4" t="s">
        <v>1309</v>
      </c>
      <c r="J214" s="32">
        <v>285784999.5</v>
      </c>
      <c r="K214" s="33">
        <f t="shared" si="40"/>
        <v>285784999.5</v>
      </c>
      <c r="L214" s="33">
        <f t="shared" si="40"/>
        <v>285784999.5</v>
      </c>
      <c r="M214" s="4" t="s">
        <v>1310</v>
      </c>
      <c r="N214" s="4" t="s">
        <v>1311</v>
      </c>
      <c r="O214" s="4" t="s">
        <v>170</v>
      </c>
      <c r="P214" s="41">
        <v>0</v>
      </c>
      <c r="Q214" s="17">
        <v>100</v>
      </c>
      <c r="R214" s="17" t="s">
        <v>1312</v>
      </c>
      <c r="S214" s="42">
        <v>2</v>
      </c>
      <c r="T214" s="33">
        <f t="shared" si="39"/>
        <v>333082.75</v>
      </c>
      <c r="U214" s="32">
        <f t="shared" ref="U214:U277" si="41">T214*S214</f>
        <v>666165.5</v>
      </c>
      <c r="V214" s="32">
        <f t="shared" si="35"/>
        <v>858</v>
      </c>
      <c r="W214" s="32">
        <v>318</v>
      </c>
      <c r="X214" s="32">
        <v>540</v>
      </c>
      <c r="Y214" s="32"/>
      <c r="Z214" s="32">
        <f t="shared" ref="Z214:Z277" si="42">V214/S214</f>
        <v>429</v>
      </c>
      <c r="AA214" s="32">
        <f t="shared" si="37"/>
        <v>429</v>
      </c>
      <c r="AB214" s="4" t="s">
        <v>1423</v>
      </c>
      <c r="AC214" s="19">
        <v>44986</v>
      </c>
      <c r="AD214" s="19">
        <v>45047</v>
      </c>
      <c r="AE214" s="19"/>
      <c r="AF214" s="4" t="s">
        <v>43</v>
      </c>
    </row>
    <row r="215" spans="1:32" customFormat="1" ht="105.6" customHeight="1" x14ac:dyDescent="0.3">
      <c r="A215" s="18" t="s">
        <v>1424</v>
      </c>
      <c r="B215" s="19" t="s">
        <v>1425</v>
      </c>
      <c r="C215" s="17">
        <v>545</v>
      </c>
      <c r="D215" s="18" t="s">
        <v>1426</v>
      </c>
      <c r="E215" s="23" t="s">
        <v>1427</v>
      </c>
      <c r="F215" s="19">
        <v>44921</v>
      </c>
      <c r="G215" s="17" t="s">
        <v>1428</v>
      </c>
      <c r="H215" s="4" t="s">
        <v>90</v>
      </c>
      <c r="I215" s="4" t="s">
        <v>1411</v>
      </c>
      <c r="J215" s="32">
        <v>169864240</v>
      </c>
      <c r="K215" s="33">
        <f t="shared" si="40"/>
        <v>169864240</v>
      </c>
      <c r="L215" s="33">
        <f t="shared" si="40"/>
        <v>169864240</v>
      </c>
      <c r="M215" s="4" t="s">
        <v>1412</v>
      </c>
      <c r="N215" s="4" t="s">
        <v>1413</v>
      </c>
      <c r="O215" s="4" t="s">
        <v>84</v>
      </c>
      <c r="P215" s="41">
        <v>0</v>
      </c>
      <c r="Q215" s="17">
        <v>100</v>
      </c>
      <c r="R215" s="17" t="s">
        <v>85</v>
      </c>
      <c r="S215" s="42">
        <v>5</v>
      </c>
      <c r="T215" s="33">
        <f t="shared" si="39"/>
        <v>18666.400000000001</v>
      </c>
      <c r="U215" s="32">
        <f t="shared" si="41"/>
        <v>93332</v>
      </c>
      <c r="V215" s="32">
        <f t="shared" si="35"/>
        <v>9100</v>
      </c>
      <c r="W215" s="32">
        <v>3435</v>
      </c>
      <c r="X215" s="32">
        <v>1290</v>
      </c>
      <c r="Y215" s="32">
        <v>4375</v>
      </c>
      <c r="Z215" s="32">
        <f t="shared" si="42"/>
        <v>1820</v>
      </c>
      <c r="AA215" s="32">
        <f t="shared" si="37"/>
        <v>1820</v>
      </c>
      <c r="AB215" s="4" t="s">
        <v>1429</v>
      </c>
      <c r="AC215" s="19">
        <v>44972</v>
      </c>
      <c r="AD215" s="19">
        <v>45031</v>
      </c>
      <c r="AE215" s="19">
        <v>45184</v>
      </c>
      <c r="AF215" s="4" t="s">
        <v>43</v>
      </c>
    </row>
    <row r="216" spans="1:32" customFormat="1" ht="139.94999999999999" customHeight="1" x14ac:dyDescent="0.3">
      <c r="A216" s="18" t="s">
        <v>1430</v>
      </c>
      <c r="B216" s="19">
        <v>44897</v>
      </c>
      <c r="C216" s="17">
        <v>545</v>
      </c>
      <c r="D216" s="18" t="s">
        <v>1431</v>
      </c>
      <c r="E216" s="23" t="s">
        <v>1432</v>
      </c>
      <c r="F216" s="19">
        <v>44921</v>
      </c>
      <c r="G216" s="17" t="s">
        <v>1433</v>
      </c>
      <c r="H216" s="4" t="s">
        <v>90</v>
      </c>
      <c r="I216" s="4" t="s">
        <v>1411</v>
      </c>
      <c r="J216" s="32">
        <v>217090232</v>
      </c>
      <c r="K216" s="33">
        <f t="shared" si="40"/>
        <v>217090232</v>
      </c>
      <c r="L216" s="33">
        <f t="shared" si="40"/>
        <v>217090232</v>
      </c>
      <c r="M216" s="4" t="s">
        <v>1412</v>
      </c>
      <c r="N216" s="4" t="s">
        <v>1413</v>
      </c>
      <c r="O216" s="4" t="s">
        <v>84</v>
      </c>
      <c r="P216" s="41">
        <v>0</v>
      </c>
      <c r="Q216" s="17">
        <v>100</v>
      </c>
      <c r="R216" s="17" t="s">
        <v>85</v>
      </c>
      <c r="S216" s="42">
        <v>5</v>
      </c>
      <c r="T216" s="33">
        <f t="shared" si="39"/>
        <v>18666.400000000001</v>
      </c>
      <c r="U216" s="32">
        <f t="shared" si="41"/>
        <v>93332</v>
      </c>
      <c r="V216" s="32">
        <f t="shared" si="35"/>
        <v>11630</v>
      </c>
      <c r="W216" s="32">
        <v>4390</v>
      </c>
      <c r="X216" s="32">
        <v>1650</v>
      </c>
      <c r="Y216" s="32">
        <v>5590</v>
      </c>
      <c r="Z216" s="32">
        <f t="shared" si="42"/>
        <v>2326</v>
      </c>
      <c r="AA216" s="32">
        <f t="shared" si="37"/>
        <v>2326</v>
      </c>
      <c r="AB216" s="4" t="s">
        <v>1434</v>
      </c>
      <c r="AC216" s="19">
        <v>44972</v>
      </c>
      <c r="AD216" s="19">
        <v>45031</v>
      </c>
      <c r="AE216" s="19">
        <v>45184</v>
      </c>
      <c r="AF216" s="4" t="s">
        <v>43</v>
      </c>
    </row>
    <row r="217" spans="1:32" customFormat="1" ht="93.6" x14ac:dyDescent="0.3">
      <c r="A217" s="18" t="s">
        <v>1435</v>
      </c>
      <c r="B217" s="19">
        <v>44897</v>
      </c>
      <c r="C217" s="17">
        <v>545</v>
      </c>
      <c r="D217" s="18" t="s">
        <v>1436</v>
      </c>
      <c r="E217" s="23" t="s">
        <v>1437</v>
      </c>
      <c r="F217" s="19">
        <v>44921</v>
      </c>
      <c r="G217" s="17" t="s">
        <v>1438</v>
      </c>
      <c r="H217" s="4" t="s">
        <v>700</v>
      </c>
      <c r="I217" s="4" t="s">
        <v>1309</v>
      </c>
      <c r="J217" s="32">
        <v>294445151</v>
      </c>
      <c r="K217" s="33">
        <f t="shared" ref="K217:L236" si="43">J217</f>
        <v>294445151</v>
      </c>
      <c r="L217" s="33">
        <f t="shared" si="43"/>
        <v>294445151</v>
      </c>
      <c r="M217" s="4" t="s">
        <v>1310</v>
      </c>
      <c r="N217" s="4" t="s">
        <v>1311</v>
      </c>
      <c r="O217" s="4" t="s">
        <v>170</v>
      </c>
      <c r="P217" s="41">
        <v>0</v>
      </c>
      <c r="Q217" s="17">
        <v>100</v>
      </c>
      <c r="R217" s="17" t="s">
        <v>1312</v>
      </c>
      <c r="S217" s="42">
        <v>2</v>
      </c>
      <c r="T217" s="33">
        <f t="shared" si="39"/>
        <v>333082.75</v>
      </c>
      <c r="U217" s="32">
        <f t="shared" si="41"/>
        <v>666165.5</v>
      </c>
      <c r="V217" s="32">
        <f t="shared" si="35"/>
        <v>884</v>
      </c>
      <c r="W217" s="32">
        <v>328</v>
      </c>
      <c r="X217" s="32">
        <v>556</v>
      </c>
      <c r="Y217" s="32"/>
      <c r="Z217" s="32">
        <f t="shared" si="42"/>
        <v>442</v>
      </c>
      <c r="AA217" s="32">
        <f t="shared" si="37"/>
        <v>442</v>
      </c>
      <c r="AB217" s="4" t="s">
        <v>1439</v>
      </c>
      <c r="AC217" s="19">
        <v>44986</v>
      </c>
      <c r="AD217" s="19">
        <v>45047</v>
      </c>
      <c r="AE217" s="19"/>
      <c r="AF217" s="4" t="s">
        <v>43</v>
      </c>
    </row>
    <row r="218" spans="1:32" customFormat="1" ht="111.6" customHeight="1" x14ac:dyDescent="0.3">
      <c r="A218" s="18" t="s">
        <v>1440</v>
      </c>
      <c r="B218" s="19">
        <v>44897</v>
      </c>
      <c r="C218" s="17">
        <v>545</v>
      </c>
      <c r="D218" s="18" t="s">
        <v>1441</v>
      </c>
      <c r="E218" s="23" t="s">
        <v>1442</v>
      </c>
      <c r="F218" s="19">
        <v>44921</v>
      </c>
      <c r="G218" s="17" t="s">
        <v>1443</v>
      </c>
      <c r="H218" s="4" t="s">
        <v>90</v>
      </c>
      <c r="I218" s="4" t="s">
        <v>1411</v>
      </c>
      <c r="J218" s="32">
        <v>184424032</v>
      </c>
      <c r="K218" s="33">
        <f t="shared" si="43"/>
        <v>184424032</v>
      </c>
      <c r="L218" s="33">
        <f t="shared" si="43"/>
        <v>184424032</v>
      </c>
      <c r="M218" s="4" t="s">
        <v>1412</v>
      </c>
      <c r="N218" s="4" t="s">
        <v>1413</v>
      </c>
      <c r="O218" s="4" t="s">
        <v>84</v>
      </c>
      <c r="P218" s="41">
        <v>0</v>
      </c>
      <c r="Q218" s="17">
        <v>100</v>
      </c>
      <c r="R218" s="17" t="s">
        <v>85</v>
      </c>
      <c r="S218" s="42">
        <v>5</v>
      </c>
      <c r="T218" s="33">
        <f t="shared" si="39"/>
        <v>18666.400000000001</v>
      </c>
      <c r="U218" s="32">
        <f t="shared" si="41"/>
        <v>93332</v>
      </c>
      <c r="V218" s="32">
        <f t="shared" si="35"/>
        <v>9880</v>
      </c>
      <c r="W218" s="32">
        <v>3730</v>
      </c>
      <c r="X218" s="32">
        <v>1400</v>
      </c>
      <c r="Y218" s="32">
        <v>4750</v>
      </c>
      <c r="Z218" s="32">
        <f t="shared" si="42"/>
        <v>1976</v>
      </c>
      <c r="AA218" s="32">
        <f t="shared" si="37"/>
        <v>1976</v>
      </c>
      <c r="AB218" s="4" t="s">
        <v>1401</v>
      </c>
      <c r="AC218" s="19">
        <v>44972</v>
      </c>
      <c r="AD218" s="19">
        <v>45031</v>
      </c>
      <c r="AE218" s="19">
        <v>45184</v>
      </c>
      <c r="AF218" s="4" t="s">
        <v>43</v>
      </c>
    </row>
    <row r="219" spans="1:32" customFormat="1" ht="109.5" customHeight="1" x14ac:dyDescent="0.3">
      <c r="A219" s="18" t="s">
        <v>1444</v>
      </c>
      <c r="B219" s="19">
        <v>44897</v>
      </c>
      <c r="C219" s="17">
        <v>545</v>
      </c>
      <c r="D219" s="18" t="s">
        <v>1445</v>
      </c>
      <c r="E219" s="23" t="s">
        <v>1446</v>
      </c>
      <c r="F219" s="19">
        <v>44921</v>
      </c>
      <c r="G219" s="17" t="s">
        <v>1447</v>
      </c>
      <c r="H219" s="4" t="s">
        <v>90</v>
      </c>
      <c r="I219" s="4" t="s">
        <v>1411</v>
      </c>
      <c r="J219" s="32">
        <v>193757232</v>
      </c>
      <c r="K219" s="33">
        <f t="shared" si="43"/>
        <v>193757232</v>
      </c>
      <c r="L219" s="33">
        <f t="shared" si="43"/>
        <v>193757232</v>
      </c>
      <c r="M219" s="4" t="s">
        <v>1412</v>
      </c>
      <c r="N219" s="4" t="s">
        <v>1413</v>
      </c>
      <c r="O219" s="4" t="s">
        <v>84</v>
      </c>
      <c r="P219" s="41">
        <v>0</v>
      </c>
      <c r="Q219" s="17">
        <v>100</v>
      </c>
      <c r="R219" s="17" t="s">
        <v>85</v>
      </c>
      <c r="S219" s="42">
        <v>5</v>
      </c>
      <c r="T219" s="33">
        <f t="shared" si="39"/>
        <v>18666.400000000001</v>
      </c>
      <c r="U219" s="32">
        <f t="shared" si="41"/>
        <v>93332</v>
      </c>
      <c r="V219" s="32">
        <f t="shared" ref="V219:V282" si="44">W219+X219+Y219</f>
        <v>10380</v>
      </c>
      <c r="W219" s="32">
        <v>10380</v>
      </c>
      <c r="X219" s="32"/>
      <c r="Y219" s="32"/>
      <c r="Z219" s="32">
        <f t="shared" si="42"/>
        <v>2076</v>
      </c>
      <c r="AA219" s="32">
        <f t="shared" si="37"/>
        <v>2076</v>
      </c>
      <c r="AB219" s="4" t="s">
        <v>1448</v>
      </c>
      <c r="AC219" s="19">
        <v>45184</v>
      </c>
      <c r="AD219" s="19"/>
      <c r="AE219" s="19"/>
      <c r="AF219" s="4" t="s">
        <v>43</v>
      </c>
    </row>
    <row r="220" spans="1:32" customFormat="1" ht="93.6" x14ac:dyDescent="0.3">
      <c r="A220" s="18" t="s">
        <v>1449</v>
      </c>
      <c r="B220" s="19">
        <v>44897</v>
      </c>
      <c r="C220" s="17">
        <v>545</v>
      </c>
      <c r="D220" s="18" t="s">
        <v>1450</v>
      </c>
      <c r="E220" s="23" t="s">
        <v>1451</v>
      </c>
      <c r="F220" s="19">
        <v>44925</v>
      </c>
      <c r="G220" s="17" t="s">
        <v>1452</v>
      </c>
      <c r="H220" s="4" t="s">
        <v>700</v>
      </c>
      <c r="I220" s="4" t="s">
        <v>1309</v>
      </c>
      <c r="J220" s="32">
        <v>333082750</v>
      </c>
      <c r="K220" s="33">
        <f t="shared" si="43"/>
        <v>333082750</v>
      </c>
      <c r="L220" s="33">
        <f t="shared" si="43"/>
        <v>333082750</v>
      </c>
      <c r="M220" s="4" t="s">
        <v>1310</v>
      </c>
      <c r="N220" s="4" t="s">
        <v>1311</v>
      </c>
      <c r="O220" s="4" t="s">
        <v>170</v>
      </c>
      <c r="P220" s="41">
        <v>0</v>
      </c>
      <c r="Q220" s="17">
        <v>100</v>
      </c>
      <c r="R220" s="17" t="s">
        <v>1312</v>
      </c>
      <c r="S220" s="42">
        <v>2</v>
      </c>
      <c r="T220" s="33">
        <f t="shared" si="39"/>
        <v>333082.75</v>
      </c>
      <c r="U220" s="32">
        <f t="shared" si="41"/>
        <v>666165.5</v>
      </c>
      <c r="V220" s="32">
        <f t="shared" si="44"/>
        <v>1000</v>
      </c>
      <c r="W220" s="32">
        <v>1000</v>
      </c>
      <c r="X220" s="32"/>
      <c r="Y220" s="32"/>
      <c r="Z220" s="32">
        <f t="shared" si="42"/>
        <v>500</v>
      </c>
      <c r="AA220" s="32">
        <f t="shared" si="37"/>
        <v>500</v>
      </c>
      <c r="AB220" s="4" t="s">
        <v>1088</v>
      </c>
      <c r="AC220" s="19">
        <v>45047</v>
      </c>
      <c r="AD220" s="19"/>
      <c r="AE220" s="19"/>
      <c r="AF220" s="4" t="s">
        <v>43</v>
      </c>
    </row>
    <row r="221" spans="1:32" customFormat="1" ht="93.6" x14ac:dyDescent="0.3">
      <c r="A221" s="18" t="s">
        <v>1453</v>
      </c>
      <c r="B221" s="19">
        <v>44897</v>
      </c>
      <c r="C221" s="17">
        <v>545</v>
      </c>
      <c r="D221" s="18" t="s">
        <v>1454</v>
      </c>
      <c r="E221" s="23" t="s">
        <v>1455</v>
      </c>
      <c r="F221" s="19">
        <v>44925</v>
      </c>
      <c r="G221" s="17" t="s">
        <v>1456</v>
      </c>
      <c r="H221" s="4" t="s">
        <v>700</v>
      </c>
      <c r="I221" s="4" t="s">
        <v>1309</v>
      </c>
      <c r="J221" s="32">
        <v>442333892</v>
      </c>
      <c r="K221" s="33">
        <f t="shared" si="43"/>
        <v>442333892</v>
      </c>
      <c r="L221" s="33">
        <f t="shared" si="43"/>
        <v>442333892</v>
      </c>
      <c r="M221" s="4" t="s">
        <v>1310</v>
      </c>
      <c r="N221" s="4" t="s">
        <v>1311</v>
      </c>
      <c r="O221" s="4" t="s">
        <v>170</v>
      </c>
      <c r="P221" s="41">
        <v>0</v>
      </c>
      <c r="Q221" s="17">
        <v>100</v>
      </c>
      <c r="R221" s="17" t="s">
        <v>1312</v>
      </c>
      <c r="S221" s="42">
        <v>2</v>
      </c>
      <c r="T221" s="33">
        <f t="shared" si="39"/>
        <v>333082.75</v>
      </c>
      <c r="U221" s="32">
        <f t="shared" si="41"/>
        <v>666165.5</v>
      </c>
      <c r="V221" s="32">
        <f t="shared" si="44"/>
        <v>1328</v>
      </c>
      <c r="W221" s="32">
        <v>1328</v>
      </c>
      <c r="X221" s="32"/>
      <c r="Y221" s="32"/>
      <c r="Z221" s="32">
        <f t="shared" si="42"/>
        <v>664</v>
      </c>
      <c r="AA221" s="32">
        <f t="shared" si="37"/>
        <v>664</v>
      </c>
      <c r="AB221" s="4" t="s">
        <v>1088</v>
      </c>
      <c r="AC221" s="19">
        <v>44986</v>
      </c>
      <c r="AD221" s="19"/>
      <c r="AE221" s="19"/>
      <c r="AF221" s="4" t="s">
        <v>43</v>
      </c>
    </row>
    <row r="222" spans="1:32" customFormat="1" ht="93.6" x14ac:dyDescent="0.3">
      <c r="A222" s="18" t="s">
        <v>1457</v>
      </c>
      <c r="B222" s="19">
        <v>44897</v>
      </c>
      <c r="C222" s="17">
        <v>545</v>
      </c>
      <c r="D222" s="18" t="s">
        <v>1458</v>
      </c>
      <c r="E222" s="23" t="s">
        <v>1459</v>
      </c>
      <c r="F222" s="19">
        <v>44925</v>
      </c>
      <c r="G222" s="17" t="s">
        <v>1460</v>
      </c>
      <c r="H222" s="4" t="s">
        <v>700</v>
      </c>
      <c r="I222" s="4" t="s">
        <v>1309</v>
      </c>
      <c r="J222" s="32">
        <v>399699300</v>
      </c>
      <c r="K222" s="33">
        <f t="shared" si="43"/>
        <v>399699300</v>
      </c>
      <c r="L222" s="33">
        <f t="shared" si="43"/>
        <v>399699300</v>
      </c>
      <c r="M222" s="4" t="s">
        <v>1310</v>
      </c>
      <c r="N222" s="4" t="s">
        <v>1311</v>
      </c>
      <c r="O222" s="4" t="s">
        <v>170</v>
      </c>
      <c r="P222" s="41">
        <v>0</v>
      </c>
      <c r="Q222" s="17">
        <v>100</v>
      </c>
      <c r="R222" s="17" t="s">
        <v>1312</v>
      </c>
      <c r="S222" s="42">
        <v>2</v>
      </c>
      <c r="T222" s="33">
        <f t="shared" si="39"/>
        <v>333082.75</v>
      </c>
      <c r="U222" s="32">
        <f t="shared" si="41"/>
        <v>666165.5</v>
      </c>
      <c r="V222" s="32">
        <f t="shared" si="44"/>
        <v>1200</v>
      </c>
      <c r="W222" s="32">
        <v>1200</v>
      </c>
      <c r="X222" s="32"/>
      <c r="Y222" s="32"/>
      <c r="Z222" s="32">
        <f t="shared" si="42"/>
        <v>600</v>
      </c>
      <c r="AA222" s="32">
        <f t="shared" si="37"/>
        <v>600</v>
      </c>
      <c r="AB222" s="4" t="s">
        <v>1401</v>
      </c>
      <c r="AC222" s="19">
        <v>44986</v>
      </c>
      <c r="AD222" s="19"/>
      <c r="AE222" s="19"/>
      <c r="AF222" s="4" t="s">
        <v>43</v>
      </c>
    </row>
    <row r="223" spans="1:32" customFormat="1" ht="121.95" customHeight="1" x14ac:dyDescent="0.3">
      <c r="A223" s="18" t="s">
        <v>1461</v>
      </c>
      <c r="B223" s="19">
        <v>44897</v>
      </c>
      <c r="C223" s="17">
        <v>545</v>
      </c>
      <c r="D223" s="18" t="s">
        <v>1462</v>
      </c>
      <c r="E223" s="23" t="s">
        <v>1463</v>
      </c>
      <c r="F223" s="19">
        <v>44921</v>
      </c>
      <c r="G223" s="17" t="s">
        <v>1464</v>
      </c>
      <c r="H223" s="4" t="s">
        <v>90</v>
      </c>
      <c r="I223" s="4" t="s">
        <v>1411</v>
      </c>
      <c r="J223" s="32">
        <v>144291272</v>
      </c>
      <c r="K223" s="33">
        <f t="shared" si="43"/>
        <v>144291272</v>
      </c>
      <c r="L223" s="33">
        <f t="shared" si="43"/>
        <v>144291272</v>
      </c>
      <c r="M223" s="4" t="s">
        <v>1412</v>
      </c>
      <c r="N223" s="4" t="s">
        <v>1413</v>
      </c>
      <c r="O223" s="4" t="s">
        <v>84</v>
      </c>
      <c r="P223" s="41">
        <v>0</v>
      </c>
      <c r="Q223" s="17">
        <v>100</v>
      </c>
      <c r="R223" s="17" t="s">
        <v>85</v>
      </c>
      <c r="S223" s="42">
        <v>5</v>
      </c>
      <c r="T223" s="33">
        <f t="shared" si="39"/>
        <v>18666.400000000001</v>
      </c>
      <c r="U223" s="32">
        <f t="shared" si="41"/>
        <v>93332</v>
      </c>
      <c r="V223" s="32">
        <f t="shared" si="44"/>
        <v>7730</v>
      </c>
      <c r="W223" s="32">
        <v>2915</v>
      </c>
      <c r="X223" s="32">
        <v>1095</v>
      </c>
      <c r="Y223" s="32">
        <v>3720</v>
      </c>
      <c r="Z223" s="32">
        <f t="shared" si="42"/>
        <v>1546</v>
      </c>
      <c r="AA223" s="32">
        <f t="shared" si="37"/>
        <v>1546</v>
      </c>
      <c r="AB223" s="4" t="s">
        <v>1465</v>
      </c>
      <c r="AC223" s="19">
        <v>44972</v>
      </c>
      <c r="AD223" s="19">
        <v>45031</v>
      </c>
      <c r="AE223" s="19">
        <v>45184</v>
      </c>
      <c r="AF223" s="4" t="s">
        <v>43</v>
      </c>
    </row>
    <row r="224" spans="1:32" customFormat="1" ht="93.6" x14ac:dyDescent="0.3">
      <c r="A224" s="18" t="s">
        <v>1466</v>
      </c>
      <c r="B224" s="19">
        <v>44900</v>
      </c>
      <c r="C224" s="17">
        <v>545</v>
      </c>
      <c r="D224" s="18" t="s">
        <v>1467</v>
      </c>
      <c r="E224" s="23" t="s">
        <v>1468</v>
      </c>
      <c r="F224" s="19">
        <v>44922</v>
      </c>
      <c r="G224" s="17" t="s">
        <v>1469</v>
      </c>
      <c r="H224" s="4" t="s">
        <v>700</v>
      </c>
      <c r="I224" s="4" t="s">
        <v>1309</v>
      </c>
      <c r="J224" s="32">
        <v>283786503</v>
      </c>
      <c r="K224" s="33">
        <f t="shared" si="43"/>
        <v>283786503</v>
      </c>
      <c r="L224" s="33">
        <f t="shared" si="43"/>
        <v>283786503</v>
      </c>
      <c r="M224" s="4" t="s">
        <v>1310</v>
      </c>
      <c r="N224" s="4" t="s">
        <v>1311</v>
      </c>
      <c r="O224" s="4" t="s">
        <v>170</v>
      </c>
      <c r="P224" s="41">
        <v>0</v>
      </c>
      <c r="Q224" s="17">
        <v>100</v>
      </c>
      <c r="R224" s="17" t="s">
        <v>1312</v>
      </c>
      <c r="S224" s="42">
        <v>2</v>
      </c>
      <c r="T224" s="33">
        <f t="shared" si="39"/>
        <v>333082.75</v>
      </c>
      <c r="U224" s="32">
        <f t="shared" si="41"/>
        <v>666165.5</v>
      </c>
      <c r="V224" s="32">
        <f t="shared" si="44"/>
        <v>852</v>
      </c>
      <c r="W224" s="32">
        <v>316</v>
      </c>
      <c r="X224" s="32">
        <v>536</v>
      </c>
      <c r="Y224" s="32"/>
      <c r="Z224" s="32">
        <f t="shared" si="42"/>
        <v>426</v>
      </c>
      <c r="AA224" s="32">
        <f t="shared" si="37"/>
        <v>426</v>
      </c>
      <c r="AB224" s="4" t="s">
        <v>1470</v>
      </c>
      <c r="AC224" s="19">
        <v>44986</v>
      </c>
      <c r="AD224" s="19">
        <v>45047</v>
      </c>
      <c r="AE224" s="19"/>
      <c r="AF224" s="4" t="s">
        <v>43</v>
      </c>
    </row>
    <row r="225" spans="1:32" customFormat="1" ht="93.6" x14ac:dyDescent="0.3">
      <c r="A225" s="18" t="s">
        <v>1471</v>
      </c>
      <c r="B225" s="19">
        <v>44900</v>
      </c>
      <c r="C225" s="17">
        <v>545</v>
      </c>
      <c r="D225" s="18" t="s">
        <v>1472</v>
      </c>
      <c r="E225" s="23" t="s">
        <v>1473</v>
      </c>
      <c r="F225" s="19">
        <v>44922</v>
      </c>
      <c r="G225" s="17" t="s">
        <v>1474</v>
      </c>
      <c r="H225" s="4" t="s">
        <v>700</v>
      </c>
      <c r="I225" s="4" t="s">
        <v>1309</v>
      </c>
      <c r="J225" s="32">
        <v>279789510</v>
      </c>
      <c r="K225" s="33">
        <f t="shared" si="43"/>
        <v>279789510</v>
      </c>
      <c r="L225" s="33">
        <f t="shared" si="43"/>
        <v>279789510</v>
      </c>
      <c r="M225" s="4" t="s">
        <v>1310</v>
      </c>
      <c r="N225" s="4" t="s">
        <v>1311</v>
      </c>
      <c r="O225" s="4" t="s">
        <v>170</v>
      </c>
      <c r="P225" s="41">
        <v>0</v>
      </c>
      <c r="Q225" s="17">
        <v>100</v>
      </c>
      <c r="R225" s="17" t="s">
        <v>1312</v>
      </c>
      <c r="S225" s="42">
        <v>2</v>
      </c>
      <c r="T225" s="33">
        <f t="shared" si="39"/>
        <v>333082.75</v>
      </c>
      <c r="U225" s="32">
        <f t="shared" si="41"/>
        <v>666165.5</v>
      </c>
      <c r="V225" s="32">
        <f t="shared" si="44"/>
        <v>840</v>
      </c>
      <c r="W225" s="32">
        <v>840</v>
      </c>
      <c r="X225" s="32"/>
      <c r="Y225" s="32"/>
      <c r="Z225" s="32">
        <f t="shared" si="42"/>
        <v>420</v>
      </c>
      <c r="AA225" s="32">
        <f t="shared" si="37"/>
        <v>420</v>
      </c>
      <c r="AB225" s="4" t="s">
        <v>1396</v>
      </c>
      <c r="AC225" s="19">
        <v>45047</v>
      </c>
      <c r="AD225" s="19"/>
      <c r="AE225" s="19"/>
      <c r="AF225" s="4" t="s">
        <v>43</v>
      </c>
    </row>
    <row r="226" spans="1:32" customFormat="1" ht="93.6" x14ac:dyDescent="0.3">
      <c r="A226" s="18" t="s">
        <v>1475</v>
      </c>
      <c r="B226" s="19">
        <v>44900</v>
      </c>
      <c r="C226" s="17">
        <v>545</v>
      </c>
      <c r="D226" s="18" t="s">
        <v>1476</v>
      </c>
      <c r="E226" s="23" t="s">
        <v>1477</v>
      </c>
      <c r="F226" s="19">
        <v>44922</v>
      </c>
      <c r="G226" s="17" t="s">
        <v>1478</v>
      </c>
      <c r="H226" s="4" t="s">
        <v>700</v>
      </c>
      <c r="I226" s="4" t="s">
        <v>1479</v>
      </c>
      <c r="J226" s="32">
        <v>266466200</v>
      </c>
      <c r="K226" s="33">
        <f t="shared" si="43"/>
        <v>266466200</v>
      </c>
      <c r="L226" s="33">
        <f t="shared" si="43"/>
        <v>266466200</v>
      </c>
      <c r="M226" s="4" t="s">
        <v>1310</v>
      </c>
      <c r="N226" s="4" t="s">
        <v>1311</v>
      </c>
      <c r="O226" s="4" t="s">
        <v>170</v>
      </c>
      <c r="P226" s="41">
        <v>0</v>
      </c>
      <c r="Q226" s="17">
        <v>100</v>
      </c>
      <c r="R226" s="17" t="s">
        <v>1312</v>
      </c>
      <c r="S226" s="42">
        <v>2</v>
      </c>
      <c r="T226" s="33">
        <f t="shared" si="39"/>
        <v>333082.75</v>
      </c>
      <c r="U226" s="32">
        <f t="shared" si="41"/>
        <v>666165.5</v>
      </c>
      <c r="V226" s="32">
        <f t="shared" si="44"/>
        <v>800</v>
      </c>
      <c r="W226" s="32">
        <v>800</v>
      </c>
      <c r="X226" s="32"/>
      <c r="Y226" s="32"/>
      <c r="Z226" s="32">
        <f t="shared" si="42"/>
        <v>400</v>
      </c>
      <c r="AA226" s="32">
        <f t="shared" si="37"/>
        <v>400</v>
      </c>
      <c r="AB226" s="4" t="s">
        <v>1200</v>
      </c>
      <c r="AC226" s="19">
        <v>44986</v>
      </c>
      <c r="AD226" s="19"/>
      <c r="AE226" s="19"/>
      <c r="AF226" s="4" t="s">
        <v>43</v>
      </c>
    </row>
    <row r="227" spans="1:32" customFormat="1" ht="93.6" x14ac:dyDescent="0.3">
      <c r="A227" s="18" t="s">
        <v>1480</v>
      </c>
      <c r="B227" s="19">
        <v>44900</v>
      </c>
      <c r="C227" s="17">
        <v>545</v>
      </c>
      <c r="D227" s="18" t="s">
        <v>1481</v>
      </c>
      <c r="E227" s="23" t="s">
        <v>1482</v>
      </c>
      <c r="F227" s="19">
        <v>44922</v>
      </c>
      <c r="G227" s="17" t="s">
        <v>1483</v>
      </c>
      <c r="H227" s="4" t="s">
        <v>90</v>
      </c>
      <c r="I227" s="4" t="s">
        <v>1484</v>
      </c>
      <c r="J227" s="32">
        <v>164173033.19999999</v>
      </c>
      <c r="K227" s="33">
        <f t="shared" si="43"/>
        <v>164173033.19999999</v>
      </c>
      <c r="L227" s="33">
        <f t="shared" si="43"/>
        <v>164173033.19999999</v>
      </c>
      <c r="M227" s="4" t="s">
        <v>1485</v>
      </c>
      <c r="N227" s="4" t="s">
        <v>1486</v>
      </c>
      <c r="O227" s="4" t="s">
        <v>854</v>
      </c>
      <c r="P227" s="41">
        <v>0</v>
      </c>
      <c r="Q227" s="17">
        <v>100</v>
      </c>
      <c r="R227" s="17" t="s">
        <v>1312</v>
      </c>
      <c r="S227" s="42">
        <v>15</v>
      </c>
      <c r="T227" s="33">
        <f t="shared" si="39"/>
        <v>25813.37</v>
      </c>
      <c r="U227" s="32">
        <f t="shared" si="41"/>
        <v>387200.55</v>
      </c>
      <c r="V227" s="32">
        <f t="shared" si="44"/>
        <v>6360</v>
      </c>
      <c r="W227" s="32">
        <v>6360</v>
      </c>
      <c r="X227" s="32"/>
      <c r="Y227" s="32"/>
      <c r="Z227" s="32">
        <f t="shared" si="42"/>
        <v>424</v>
      </c>
      <c r="AA227" s="32">
        <f t="shared" si="37"/>
        <v>424</v>
      </c>
      <c r="AB227" s="4" t="s">
        <v>1232</v>
      </c>
      <c r="AC227" s="19">
        <v>44972</v>
      </c>
      <c r="AD227" s="19"/>
      <c r="AE227" s="19"/>
      <c r="AF227" s="4" t="s">
        <v>43</v>
      </c>
    </row>
    <row r="228" spans="1:32" customFormat="1" ht="93.6" x14ac:dyDescent="0.3">
      <c r="A228" s="18" t="s">
        <v>1487</v>
      </c>
      <c r="B228" s="19">
        <v>44900</v>
      </c>
      <c r="C228" s="17">
        <v>545</v>
      </c>
      <c r="D228" s="18" t="s">
        <v>1488</v>
      </c>
      <c r="E228" s="23" t="s">
        <v>1489</v>
      </c>
      <c r="F228" s="19">
        <v>44922</v>
      </c>
      <c r="G228" s="17" t="s">
        <v>1490</v>
      </c>
      <c r="H228" s="4" t="s">
        <v>700</v>
      </c>
      <c r="I228" s="4" t="s">
        <v>1309</v>
      </c>
      <c r="J228" s="32">
        <v>145224079</v>
      </c>
      <c r="K228" s="33">
        <f t="shared" si="43"/>
        <v>145224079</v>
      </c>
      <c r="L228" s="33">
        <f t="shared" si="43"/>
        <v>145224079</v>
      </c>
      <c r="M228" s="4" t="s">
        <v>1310</v>
      </c>
      <c r="N228" s="4" t="s">
        <v>1311</v>
      </c>
      <c r="O228" s="4" t="s">
        <v>170</v>
      </c>
      <c r="P228" s="41">
        <v>0</v>
      </c>
      <c r="Q228" s="17">
        <v>100</v>
      </c>
      <c r="R228" s="17" t="s">
        <v>1312</v>
      </c>
      <c r="S228" s="42">
        <v>2</v>
      </c>
      <c r="T228" s="33">
        <f t="shared" si="39"/>
        <v>333082.75</v>
      </c>
      <c r="U228" s="32">
        <f t="shared" si="41"/>
        <v>666165.5</v>
      </c>
      <c r="V228" s="32">
        <f t="shared" si="44"/>
        <v>436</v>
      </c>
      <c r="W228" s="32">
        <v>436</v>
      </c>
      <c r="X228" s="32"/>
      <c r="Y228" s="32"/>
      <c r="Z228" s="32">
        <f t="shared" si="42"/>
        <v>218</v>
      </c>
      <c r="AA228" s="32">
        <f t="shared" si="37"/>
        <v>218</v>
      </c>
      <c r="AB228" s="4" t="s">
        <v>1200</v>
      </c>
      <c r="AC228" s="19">
        <v>45047</v>
      </c>
      <c r="AD228" s="19"/>
      <c r="AE228" s="19"/>
      <c r="AF228" s="4" t="s">
        <v>43</v>
      </c>
    </row>
    <row r="229" spans="1:32" customFormat="1" ht="103.5" customHeight="1" x14ac:dyDescent="0.3">
      <c r="A229" s="18" t="s">
        <v>1491</v>
      </c>
      <c r="B229" s="19">
        <v>44900</v>
      </c>
      <c r="C229" s="17">
        <v>545</v>
      </c>
      <c r="D229" s="18" t="s">
        <v>1492</v>
      </c>
      <c r="E229" s="23" t="s">
        <v>1493</v>
      </c>
      <c r="F229" s="19">
        <v>44922</v>
      </c>
      <c r="G229" s="17" t="s">
        <v>1494</v>
      </c>
      <c r="H229" s="4" t="s">
        <v>90</v>
      </c>
      <c r="I229" s="4" t="s">
        <v>1411</v>
      </c>
      <c r="J229" s="32">
        <v>203837088</v>
      </c>
      <c r="K229" s="33">
        <f t="shared" si="43"/>
        <v>203837088</v>
      </c>
      <c r="L229" s="33">
        <f t="shared" si="43"/>
        <v>203837088</v>
      </c>
      <c r="M229" s="4" t="s">
        <v>1412</v>
      </c>
      <c r="N229" s="4" t="s">
        <v>1495</v>
      </c>
      <c r="O229" s="4" t="s">
        <v>84</v>
      </c>
      <c r="P229" s="41">
        <v>0</v>
      </c>
      <c r="Q229" s="17">
        <v>100</v>
      </c>
      <c r="R229" s="17" t="s">
        <v>85</v>
      </c>
      <c r="S229" s="42">
        <v>5</v>
      </c>
      <c r="T229" s="33">
        <f t="shared" si="39"/>
        <v>18666.400000000001</v>
      </c>
      <c r="U229" s="32">
        <f t="shared" si="41"/>
        <v>93332</v>
      </c>
      <c r="V229" s="32">
        <f t="shared" si="44"/>
        <v>10920</v>
      </c>
      <c r="W229" s="32">
        <v>4120</v>
      </c>
      <c r="X229" s="32">
        <v>1550</v>
      </c>
      <c r="Y229" s="32">
        <v>5250</v>
      </c>
      <c r="Z229" s="32">
        <f t="shared" si="42"/>
        <v>2184</v>
      </c>
      <c r="AA229" s="32">
        <f t="shared" si="37"/>
        <v>2184</v>
      </c>
      <c r="AB229" s="4" t="s">
        <v>1496</v>
      </c>
      <c r="AC229" s="19">
        <v>44972</v>
      </c>
      <c r="AD229" s="19">
        <v>45031</v>
      </c>
      <c r="AE229" s="19">
        <v>45184</v>
      </c>
      <c r="AF229" s="4" t="s">
        <v>43</v>
      </c>
    </row>
    <row r="230" spans="1:32" customFormat="1" ht="123.75" customHeight="1" x14ac:dyDescent="0.3">
      <c r="A230" s="18" t="s">
        <v>1497</v>
      </c>
      <c r="B230" s="19">
        <v>44900</v>
      </c>
      <c r="C230" s="17">
        <v>545</v>
      </c>
      <c r="D230" s="18" t="s">
        <v>1498</v>
      </c>
      <c r="E230" s="23" t="s">
        <v>1499</v>
      </c>
      <c r="F230" s="19">
        <v>44922</v>
      </c>
      <c r="G230" s="17" t="s">
        <v>1500</v>
      </c>
      <c r="H230" s="4" t="s">
        <v>90</v>
      </c>
      <c r="I230" s="4" t="s">
        <v>1411</v>
      </c>
      <c r="J230" s="32">
        <v>209063680</v>
      </c>
      <c r="K230" s="33">
        <f t="shared" si="43"/>
        <v>209063680</v>
      </c>
      <c r="L230" s="33">
        <f t="shared" si="43"/>
        <v>209063680</v>
      </c>
      <c r="M230" s="4" t="s">
        <v>1412</v>
      </c>
      <c r="N230" s="4" t="s">
        <v>1495</v>
      </c>
      <c r="O230" s="4" t="s">
        <v>84</v>
      </c>
      <c r="P230" s="41">
        <v>0</v>
      </c>
      <c r="Q230" s="17">
        <v>100</v>
      </c>
      <c r="R230" s="17" t="s">
        <v>85</v>
      </c>
      <c r="S230" s="42">
        <v>5</v>
      </c>
      <c r="T230" s="33">
        <f t="shared" si="39"/>
        <v>18666.400000000001</v>
      </c>
      <c r="U230" s="32">
        <f t="shared" si="41"/>
        <v>93332</v>
      </c>
      <c r="V230" s="32">
        <f t="shared" si="44"/>
        <v>11200</v>
      </c>
      <c r="W230" s="32">
        <v>8160</v>
      </c>
      <c r="X230" s="32">
        <v>3040</v>
      </c>
      <c r="Y230" s="32"/>
      <c r="Z230" s="32">
        <f t="shared" si="42"/>
        <v>2240</v>
      </c>
      <c r="AA230" s="32">
        <f t="shared" si="37"/>
        <v>2240</v>
      </c>
      <c r="AB230" s="4" t="s">
        <v>1448</v>
      </c>
      <c r="AC230" s="19">
        <v>44972</v>
      </c>
      <c r="AD230" s="19">
        <v>45031</v>
      </c>
      <c r="AE230" s="19"/>
      <c r="AF230" s="4" t="s">
        <v>43</v>
      </c>
    </row>
    <row r="231" spans="1:32" customFormat="1" ht="61.5" customHeight="1" x14ac:dyDescent="0.3">
      <c r="A231" s="18" t="s">
        <v>1501</v>
      </c>
      <c r="B231" s="19">
        <v>44900</v>
      </c>
      <c r="C231" s="17">
        <v>545</v>
      </c>
      <c r="D231" s="18" t="s">
        <v>1502</v>
      </c>
      <c r="E231" s="23" t="s">
        <v>1503</v>
      </c>
      <c r="F231" s="19">
        <v>44922</v>
      </c>
      <c r="G231" s="17" t="s">
        <v>1504</v>
      </c>
      <c r="H231" s="4" t="s">
        <v>90</v>
      </c>
      <c r="I231" s="4" t="s">
        <v>1411</v>
      </c>
      <c r="J231" s="32">
        <v>223250144</v>
      </c>
      <c r="K231" s="33">
        <f t="shared" si="43"/>
        <v>223250144</v>
      </c>
      <c r="L231" s="33">
        <f t="shared" si="43"/>
        <v>223250144</v>
      </c>
      <c r="M231" s="4" t="s">
        <v>1412</v>
      </c>
      <c r="N231" s="4" t="s">
        <v>1495</v>
      </c>
      <c r="O231" s="4" t="s">
        <v>84</v>
      </c>
      <c r="P231" s="41">
        <v>0</v>
      </c>
      <c r="Q231" s="17">
        <v>100</v>
      </c>
      <c r="R231" s="17" t="s">
        <v>85</v>
      </c>
      <c r="S231" s="42">
        <v>5</v>
      </c>
      <c r="T231" s="33">
        <f t="shared" si="39"/>
        <v>18666.400000000001</v>
      </c>
      <c r="U231" s="32">
        <f t="shared" si="41"/>
        <v>93332</v>
      </c>
      <c r="V231" s="32">
        <f t="shared" si="44"/>
        <v>11960</v>
      </c>
      <c r="W231" s="32">
        <v>4510</v>
      </c>
      <c r="X231" s="32">
        <v>1695</v>
      </c>
      <c r="Y231" s="32">
        <v>5755</v>
      </c>
      <c r="Z231" s="32">
        <f t="shared" si="42"/>
        <v>2392</v>
      </c>
      <c r="AA231" s="32">
        <f t="shared" ref="AA231:AA294" si="45">_xlfn.CEILING.MATH(Z231)</f>
        <v>2392</v>
      </c>
      <c r="AB231" s="4" t="s">
        <v>1505</v>
      </c>
      <c r="AC231" s="19">
        <v>44972</v>
      </c>
      <c r="AD231" s="19">
        <v>45031</v>
      </c>
      <c r="AE231" s="19">
        <v>45184</v>
      </c>
      <c r="AF231" s="4" t="s">
        <v>43</v>
      </c>
    </row>
    <row r="232" spans="1:32" customFormat="1" ht="93.6" x14ac:dyDescent="0.3">
      <c r="A232" s="18" t="s">
        <v>1506</v>
      </c>
      <c r="B232" s="19">
        <v>44900</v>
      </c>
      <c r="C232" s="17">
        <v>545</v>
      </c>
      <c r="D232" s="18" t="s">
        <v>1507</v>
      </c>
      <c r="E232" s="23" t="s">
        <v>1508</v>
      </c>
      <c r="F232" s="19">
        <v>44922</v>
      </c>
      <c r="G232" s="17" t="s">
        <v>1509</v>
      </c>
      <c r="H232" s="4" t="s">
        <v>700</v>
      </c>
      <c r="I232" s="4" t="s">
        <v>1309</v>
      </c>
      <c r="J232" s="32">
        <v>287783496</v>
      </c>
      <c r="K232" s="33">
        <f t="shared" si="43"/>
        <v>287783496</v>
      </c>
      <c r="L232" s="33">
        <f t="shared" si="43"/>
        <v>287783496</v>
      </c>
      <c r="M232" s="4" t="s">
        <v>1310</v>
      </c>
      <c r="N232" s="4" t="s">
        <v>1311</v>
      </c>
      <c r="O232" s="4" t="s">
        <v>170</v>
      </c>
      <c r="P232" s="41">
        <v>0</v>
      </c>
      <c r="Q232" s="17">
        <v>100</v>
      </c>
      <c r="R232" s="17" t="s">
        <v>1312</v>
      </c>
      <c r="S232" s="42">
        <v>2</v>
      </c>
      <c r="T232" s="33">
        <f t="shared" si="39"/>
        <v>333082.75</v>
      </c>
      <c r="U232" s="32">
        <f t="shared" si="41"/>
        <v>666165.5</v>
      </c>
      <c r="V232" s="32">
        <f t="shared" si="44"/>
        <v>864</v>
      </c>
      <c r="W232" s="32">
        <v>318</v>
      </c>
      <c r="X232" s="32">
        <v>546</v>
      </c>
      <c r="Y232" s="32"/>
      <c r="Z232" s="32">
        <f t="shared" si="42"/>
        <v>432</v>
      </c>
      <c r="AA232" s="32">
        <f t="shared" si="45"/>
        <v>432</v>
      </c>
      <c r="AB232" s="4" t="s">
        <v>1510</v>
      </c>
      <c r="AC232" s="19">
        <v>44986</v>
      </c>
      <c r="AD232" s="19">
        <v>45047</v>
      </c>
      <c r="AE232" s="19"/>
      <c r="AF232" s="4" t="s">
        <v>43</v>
      </c>
    </row>
    <row r="233" spans="1:32" customFormat="1" ht="99.75" customHeight="1" x14ac:dyDescent="0.3">
      <c r="A233" s="18" t="s">
        <v>1511</v>
      </c>
      <c r="B233" s="19">
        <v>44900</v>
      </c>
      <c r="C233" s="17">
        <v>545</v>
      </c>
      <c r="D233" s="18" t="s">
        <v>1512</v>
      </c>
      <c r="E233" s="23" t="s">
        <v>1513</v>
      </c>
      <c r="F233" s="19">
        <v>44922</v>
      </c>
      <c r="G233" s="17" t="s">
        <v>1514</v>
      </c>
      <c r="H233" s="4" t="s">
        <v>700</v>
      </c>
      <c r="I233" s="4" t="s">
        <v>1309</v>
      </c>
      <c r="J233" s="32">
        <v>250478228</v>
      </c>
      <c r="K233" s="33">
        <f t="shared" si="43"/>
        <v>250478228</v>
      </c>
      <c r="L233" s="33">
        <f t="shared" si="43"/>
        <v>250478228</v>
      </c>
      <c r="M233" s="4" t="s">
        <v>1310</v>
      </c>
      <c r="N233" s="4" t="s">
        <v>1311</v>
      </c>
      <c r="O233" s="4" t="s">
        <v>170</v>
      </c>
      <c r="P233" s="41">
        <v>0</v>
      </c>
      <c r="Q233" s="17">
        <v>100</v>
      </c>
      <c r="R233" s="17" t="s">
        <v>1312</v>
      </c>
      <c r="S233" s="42">
        <v>2</v>
      </c>
      <c r="T233" s="33">
        <f t="shared" si="39"/>
        <v>333082.75</v>
      </c>
      <c r="U233" s="32">
        <f t="shared" si="41"/>
        <v>666165.5</v>
      </c>
      <c r="V233" s="32">
        <f t="shared" si="44"/>
        <v>752</v>
      </c>
      <c r="W233" s="32">
        <v>278</v>
      </c>
      <c r="X233" s="32">
        <v>474</v>
      </c>
      <c r="Y233" s="32"/>
      <c r="Z233" s="32">
        <f t="shared" si="42"/>
        <v>376</v>
      </c>
      <c r="AA233" s="32">
        <f t="shared" si="45"/>
        <v>376</v>
      </c>
      <c r="AB233" s="4" t="s">
        <v>1515</v>
      </c>
      <c r="AC233" s="19">
        <v>44986</v>
      </c>
      <c r="AD233" s="19">
        <v>45047</v>
      </c>
      <c r="AE233" s="19"/>
      <c r="AF233" s="4" t="s">
        <v>43</v>
      </c>
    </row>
    <row r="234" spans="1:32" customFormat="1" ht="93.6" x14ac:dyDescent="0.3">
      <c r="A234" s="18" t="s">
        <v>1516</v>
      </c>
      <c r="B234" s="19">
        <v>44900</v>
      </c>
      <c r="C234" s="17">
        <v>545</v>
      </c>
      <c r="D234" s="18" t="s">
        <v>1517</v>
      </c>
      <c r="E234" s="23" t="s">
        <v>1518</v>
      </c>
      <c r="F234" s="19">
        <v>44922</v>
      </c>
      <c r="G234" s="17" t="s">
        <v>1519</v>
      </c>
      <c r="H234" s="4" t="s">
        <v>700</v>
      </c>
      <c r="I234" s="4" t="s">
        <v>1309</v>
      </c>
      <c r="J234" s="32">
        <v>289781992.5</v>
      </c>
      <c r="K234" s="33">
        <f t="shared" si="43"/>
        <v>289781992.5</v>
      </c>
      <c r="L234" s="33">
        <f t="shared" si="43"/>
        <v>289781992.5</v>
      </c>
      <c r="M234" s="4" t="s">
        <v>1310</v>
      </c>
      <c r="N234" s="4" t="s">
        <v>1311</v>
      </c>
      <c r="O234" s="4" t="s">
        <v>170</v>
      </c>
      <c r="P234" s="41">
        <v>0</v>
      </c>
      <c r="Q234" s="17">
        <v>100</v>
      </c>
      <c r="R234" s="17" t="s">
        <v>1312</v>
      </c>
      <c r="S234" s="42">
        <v>2</v>
      </c>
      <c r="T234" s="33">
        <f t="shared" si="39"/>
        <v>333082.75</v>
      </c>
      <c r="U234" s="32">
        <f t="shared" si="41"/>
        <v>666165.5</v>
      </c>
      <c r="V234" s="32">
        <f t="shared" si="44"/>
        <v>870</v>
      </c>
      <c r="W234" s="32">
        <v>322</v>
      </c>
      <c r="X234" s="32">
        <v>548</v>
      </c>
      <c r="Y234" s="32"/>
      <c r="Z234" s="32">
        <f t="shared" si="42"/>
        <v>435</v>
      </c>
      <c r="AA234" s="32">
        <f t="shared" si="45"/>
        <v>435</v>
      </c>
      <c r="AB234" s="4" t="s">
        <v>1520</v>
      </c>
      <c r="AC234" s="19">
        <v>44986</v>
      </c>
      <c r="AD234" s="19">
        <v>45047</v>
      </c>
      <c r="AE234" s="19"/>
      <c r="AF234" s="4" t="s">
        <v>43</v>
      </c>
    </row>
    <row r="235" spans="1:32" customFormat="1" ht="93.6" x14ac:dyDescent="0.3">
      <c r="A235" s="18" t="s">
        <v>1521</v>
      </c>
      <c r="B235" s="19">
        <v>44900</v>
      </c>
      <c r="C235" s="17">
        <v>545</v>
      </c>
      <c r="D235" s="18" t="s">
        <v>1522</v>
      </c>
      <c r="E235" s="23" t="s">
        <v>1523</v>
      </c>
      <c r="F235" s="19">
        <v>44922</v>
      </c>
      <c r="G235" s="17" t="s">
        <v>1524</v>
      </c>
      <c r="H235" s="4" t="s">
        <v>700</v>
      </c>
      <c r="I235" s="4" t="s">
        <v>1309</v>
      </c>
      <c r="J235" s="32">
        <v>249145897</v>
      </c>
      <c r="K235" s="33">
        <f t="shared" si="43"/>
        <v>249145897</v>
      </c>
      <c r="L235" s="33">
        <f t="shared" si="43"/>
        <v>249145897</v>
      </c>
      <c r="M235" s="4" t="s">
        <v>1310</v>
      </c>
      <c r="N235" s="4" t="s">
        <v>1311</v>
      </c>
      <c r="O235" s="4" t="s">
        <v>170</v>
      </c>
      <c r="P235" s="41">
        <v>0</v>
      </c>
      <c r="Q235" s="17">
        <v>100</v>
      </c>
      <c r="R235" s="17" t="s">
        <v>1312</v>
      </c>
      <c r="S235" s="42">
        <v>2</v>
      </c>
      <c r="T235" s="33">
        <f t="shared" si="39"/>
        <v>333082.75</v>
      </c>
      <c r="U235" s="32">
        <f t="shared" si="41"/>
        <v>666165.5</v>
      </c>
      <c r="V235" s="32">
        <f t="shared" si="44"/>
        <v>748</v>
      </c>
      <c r="W235" s="32">
        <v>276</v>
      </c>
      <c r="X235" s="32">
        <v>472</v>
      </c>
      <c r="Y235" s="32"/>
      <c r="Z235" s="32">
        <f t="shared" si="42"/>
        <v>374</v>
      </c>
      <c r="AA235" s="32">
        <f t="shared" si="45"/>
        <v>374</v>
      </c>
      <c r="AB235" s="4" t="s">
        <v>1525</v>
      </c>
      <c r="AC235" s="19">
        <v>44986</v>
      </c>
      <c r="AD235" s="19">
        <v>45047</v>
      </c>
      <c r="AE235" s="19"/>
      <c r="AF235" s="4" t="s">
        <v>43</v>
      </c>
    </row>
    <row r="236" spans="1:32" customFormat="1" ht="124.8" x14ac:dyDescent="0.3">
      <c r="A236" s="18" t="s">
        <v>1526</v>
      </c>
      <c r="B236" s="19">
        <v>44901</v>
      </c>
      <c r="C236" s="17">
        <v>545</v>
      </c>
      <c r="D236" s="18" t="s">
        <v>1527</v>
      </c>
      <c r="E236" s="23" t="s">
        <v>1528</v>
      </c>
      <c r="F236" s="19">
        <v>44925</v>
      </c>
      <c r="G236" s="17" t="s">
        <v>1529</v>
      </c>
      <c r="H236" s="4" t="s">
        <v>90</v>
      </c>
      <c r="I236" s="4" t="s">
        <v>1530</v>
      </c>
      <c r="J236" s="32">
        <v>298918361.39999998</v>
      </c>
      <c r="K236" s="33">
        <f t="shared" si="43"/>
        <v>298918361.39999998</v>
      </c>
      <c r="L236" s="33">
        <f t="shared" si="43"/>
        <v>298918361.39999998</v>
      </c>
      <c r="M236" s="4" t="s">
        <v>1485</v>
      </c>
      <c r="N236" s="4" t="s">
        <v>1531</v>
      </c>
      <c r="O236" s="4" t="s">
        <v>854</v>
      </c>
      <c r="P236" s="41">
        <v>0</v>
      </c>
      <c r="Q236" s="17">
        <v>100</v>
      </c>
      <c r="R236" s="17" t="s">
        <v>1312</v>
      </c>
      <c r="S236" s="42">
        <v>30</v>
      </c>
      <c r="T236" s="33">
        <f t="shared" si="39"/>
        <v>25813.329999999998</v>
      </c>
      <c r="U236" s="32">
        <f t="shared" si="41"/>
        <v>774399.89999999991</v>
      </c>
      <c r="V236" s="32">
        <f t="shared" si="44"/>
        <v>11580</v>
      </c>
      <c r="W236" s="32">
        <v>11580</v>
      </c>
      <c r="X236" s="32"/>
      <c r="Y236" s="32"/>
      <c r="Z236" s="32">
        <f t="shared" si="42"/>
        <v>386</v>
      </c>
      <c r="AA236" s="32">
        <f t="shared" si="45"/>
        <v>386</v>
      </c>
      <c r="AB236" s="4" t="s">
        <v>1532</v>
      </c>
      <c r="AC236" s="19">
        <v>44972</v>
      </c>
      <c r="AD236" s="19"/>
      <c r="AE236" s="19"/>
      <c r="AF236" s="4" t="s">
        <v>43</v>
      </c>
    </row>
    <row r="237" spans="1:32" customFormat="1" ht="124.8" x14ac:dyDescent="0.3">
      <c r="A237" s="18" t="s">
        <v>1533</v>
      </c>
      <c r="B237" s="19">
        <v>44901</v>
      </c>
      <c r="C237" s="17">
        <v>545</v>
      </c>
      <c r="D237" s="18" t="s">
        <v>1534</v>
      </c>
      <c r="E237" s="23" t="s">
        <v>1535</v>
      </c>
      <c r="F237" s="19">
        <v>44925</v>
      </c>
      <c r="G237" s="17" t="s">
        <v>1536</v>
      </c>
      <c r="H237" s="4" t="s">
        <v>90</v>
      </c>
      <c r="I237" s="4" t="s">
        <v>1530</v>
      </c>
      <c r="J237" s="32">
        <v>293497562.10000002</v>
      </c>
      <c r="K237" s="33">
        <f t="shared" ref="K237:L256" si="46">J237</f>
        <v>293497562.10000002</v>
      </c>
      <c r="L237" s="33">
        <f t="shared" si="46"/>
        <v>293497562.10000002</v>
      </c>
      <c r="M237" s="4" t="s">
        <v>1485</v>
      </c>
      <c r="N237" s="4" t="s">
        <v>1531</v>
      </c>
      <c r="O237" s="4" t="s">
        <v>854</v>
      </c>
      <c r="P237" s="41">
        <v>0</v>
      </c>
      <c r="Q237" s="17">
        <v>100</v>
      </c>
      <c r="R237" s="17" t="s">
        <v>1312</v>
      </c>
      <c r="S237" s="42">
        <v>30</v>
      </c>
      <c r="T237" s="33">
        <f t="shared" si="39"/>
        <v>25813.33</v>
      </c>
      <c r="U237" s="32">
        <f t="shared" si="41"/>
        <v>774399.9</v>
      </c>
      <c r="V237" s="32">
        <f t="shared" si="44"/>
        <v>11370</v>
      </c>
      <c r="W237" s="32">
        <v>11370</v>
      </c>
      <c r="X237" s="32"/>
      <c r="Y237" s="32"/>
      <c r="Z237" s="32">
        <f t="shared" si="42"/>
        <v>379</v>
      </c>
      <c r="AA237" s="32">
        <f t="shared" si="45"/>
        <v>379</v>
      </c>
      <c r="AB237" s="4" t="s">
        <v>1537</v>
      </c>
      <c r="AC237" s="19">
        <v>44972</v>
      </c>
      <c r="AD237" s="19"/>
      <c r="AE237" s="19"/>
      <c r="AF237" s="4" t="s">
        <v>43</v>
      </c>
    </row>
    <row r="238" spans="1:32" customFormat="1" ht="124.8" x14ac:dyDescent="0.3">
      <c r="A238" s="18" t="s">
        <v>1538</v>
      </c>
      <c r="B238" s="19">
        <v>44901</v>
      </c>
      <c r="C238" s="17">
        <v>545</v>
      </c>
      <c r="D238" s="18" t="s">
        <v>1539</v>
      </c>
      <c r="E238" s="23" t="s">
        <v>1540</v>
      </c>
      <c r="F238" s="19">
        <v>44925</v>
      </c>
      <c r="G238" s="17" t="s">
        <v>1541</v>
      </c>
      <c r="H238" s="4" t="s">
        <v>90</v>
      </c>
      <c r="I238" s="4" t="s">
        <v>1530</v>
      </c>
      <c r="J238" s="32">
        <v>285753563.10000002</v>
      </c>
      <c r="K238" s="33">
        <f t="shared" si="46"/>
        <v>285753563.10000002</v>
      </c>
      <c r="L238" s="33">
        <f t="shared" si="46"/>
        <v>285753563.10000002</v>
      </c>
      <c r="M238" s="4" t="s">
        <v>1485</v>
      </c>
      <c r="N238" s="4" t="s">
        <v>1531</v>
      </c>
      <c r="O238" s="4" t="s">
        <v>854</v>
      </c>
      <c r="P238" s="41">
        <v>0</v>
      </c>
      <c r="Q238" s="17">
        <v>100</v>
      </c>
      <c r="R238" s="17" t="s">
        <v>1312</v>
      </c>
      <c r="S238" s="42">
        <v>30</v>
      </c>
      <c r="T238" s="33">
        <f t="shared" si="39"/>
        <v>25813.33</v>
      </c>
      <c r="U238" s="32">
        <f t="shared" si="41"/>
        <v>774399.9</v>
      </c>
      <c r="V238" s="32">
        <f t="shared" si="44"/>
        <v>11070</v>
      </c>
      <c r="W238" s="32">
        <v>11070</v>
      </c>
      <c r="X238" s="32"/>
      <c r="Y238" s="32"/>
      <c r="Z238" s="32">
        <f t="shared" si="42"/>
        <v>369</v>
      </c>
      <c r="AA238" s="32">
        <f t="shared" si="45"/>
        <v>369</v>
      </c>
      <c r="AB238" s="4" t="s">
        <v>1542</v>
      </c>
      <c r="AC238" s="19">
        <v>44972</v>
      </c>
      <c r="AD238" s="19"/>
      <c r="AE238" s="19"/>
      <c r="AF238" s="4" t="s">
        <v>43</v>
      </c>
    </row>
    <row r="239" spans="1:32" customFormat="1" ht="96.75" customHeight="1" x14ac:dyDescent="0.3">
      <c r="A239" s="18" t="s">
        <v>1543</v>
      </c>
      <c r="B239" s="19">
        <v>44901</v>
      </c>
      <c r="C239" s="17">
        <v>545</v>
      </c>
      <c r="D239" s="18" t="s">
        <v>1544</v>
      </c>
      <c r="E239" s="23" t="s">
        <v>1545</v>
      </c>
      <c r="F239" s="19">
        <v>44925</v>
      </c>
      <c r="G239" s="17" t="s">
        <v>1546</v>
      </c>
      <c r="H239" s="4" t="s">
        <v>90</v>
      </c>
      <c r="I239" s="4" t="s">
        <v>1530</v>
      </c>
      <c r="J239" s="32">
        <v>104543986.5</v>
      </c>
      <c r="K239" s="33">
        <f t="shared" si="46"/>
        <v>104543986.5</v>
      </c>
      <c r="L239" s="33">
        <f t="shared" si="46"/>
        <v>104543986.5</v>
      </c>
      <c r="M239" s="4" t="s">
        <v>1485</v>
      </c>
      <c r="N239" s="4" t="s">
        <v>1531</v>
      </c>
      <c r="O239" s="4" t="s">
        <v>854</v>
      </c>
      <c r="P239" s="41">
        <v>0</v>
      </c>
      <c r="Q239" s="17">
        <v>100</v>
      </c>
      <c r="R239" s="17" t="s">
        <v>1312</v>
      </c>
      <c r="S239" s="42">
        <v>30</v>
      </c>
      <c r="T239" s="33">
        <f t="shared" ref="T239:T302" si="47">L239/V239</f>
        <v>25813.33</v>
      </c>
      <c r="U239" s="32">
        <f t="shared" si="41"/>
        <v>774399.9</v>
      </c>
      <c r="V239" s="32">
        <f t="shared" si="44"/>
        <v>4050</v>
      </c>
      <c r="W239" s="32">
        <v>4050</v>
      </c>
      <c r="X239" s="32"/>
      <c r="Y239" s="32"/>
      <c r="Z239" s="32">
        <f t="shared" si="42"/>
        <v>135</v>
      </c>
      <c r="AA239" s="32">
        <f t="shared" si="45"/>
        <v>135</v>
      </c>
      <c r="AB239" s="4" t="s">
        <v>1547</v>
      </c>
      <c r="AC239" s="19">
        <v>44972</v>
      </c>
      <c r="AD239" s="19"/>
      <c r="AE239" s="19"/>
      <c r="AF239" s="4" t="s">
        <v>43</v>
      </c>
    </row>
    <row r="240" spans="1:32" customFormat="1" ht="108" customHeight="1" x14ac:dyDescent="0.3">
      <c r="A240" s="18" t="s">
        <v>1548</v>
      </c>
      <c r="B240" s="19">
        <v>44901</v>
      </c>
      <c r="C240" s="17">
        <v>545</v>
      </c>
      <c r="D240" s="18" t="s">
        <v>1549</v>
      </c>
      <c r="E240" s="23" t="s">
        <v>1550</v>
      </c>
      <c r="F240" s="19">
        <v>44925</v>
      </c>
      <c r="G240" s="17" t="s">
        <v>1551</v>
      </c>
      <c r="H240" s="4" t="s">
        <v>90</v>
      </c>
      <c r="I240" s="4" t="s">
        <v>1530</v>
      </c>
      <c r="J240" s="32">
        <v>128550383.40000001</v>
      </c>
      <c r="K240" s="33">
        <f t="shared" si="46"/>
        <v>128550383.40000001</v>
      </c>
      <c r="L240" s="33">
        <f t="shared" si="46"/>
        <v>128550383.40000001</v>
      </c>
      <c r="M240" s="4" t="s">
        <v>1485</v>
      </c>
      <c r="N240" s="4" t="s">
        <v>1531</v>
      </c>
      <c r="O240" s="4" t="s">
        <v>854</v>
      </c>
      <c r="P240" s="41">
        <v>0</v>
      </c>
      <c r="Q240" s="17">
        <v>100</v>
      </c>
      <c r="R240" s="17" t="s">
        <v>1312</v>
      </c>
      <c r="S240" s="42">
        <v>30</v>
      </c>
      <c r="T240" s="33">
        <f t="shared" si="47"/>
        <v>25813.33</v>
      </c>
      <c r="U240" s="32">
        <f t="shared" si="41"/>
        <v>774399.9</v>
      </c>
      <c r="V240" s="32">
        <f t="shared" si="44"/>
        <v>4980</v>
      </c>
      <c r="W240" s="32">
        <v>4980</v>
      </c>
      <c r="X240" s="32"/>
      <c r="Y240" s="32"/>
      <c r="Z240" s="32">
        <f t="shared" si="42"/>
        <v>166</v>
      </c>
      <c r="AA240" s="32">
        <f t="shared" si="45"/>
        <v>166</v>
      </c>
      <c r="AB240" s="4" t="s">
        <v>1552</v>
      </c>
      <c r="AC240" s="19">
        <v>44972</v>
      </c>
      <c r="AD240" s="19"/>
      <c r="AE240" s="19"/>
      <c r="AF240" s="4" t="s">
        <v>43</v>
      </c>
    </row>
    <row r="241" spans="1:32" customFormat="1" ht="72.75" customHeight="1" x14ac:dyDescent="0.3">
      <c r="A241" s="18" t="s">
        <v>1553</v>
      </c>
      <c r="B241" s="19">
        <v>44901</v>
      </c>
      <c r="C241" s="17">
        <v>545</v>
      </c>
      <c r="D241" s="18" t="s">
        <v>1554</v>
      </c>
      <c r="E241" s="23" t="s">
        <v>1555</v>
      </c>
      <c r="F241" s="19">
        <v>44925</v>
      </c>
      <c r="G241" s="17" t="s">
        <v>1556</v>
      </c>
      <c r="H241" s="4" t="s">
        <v>90</v>
      </c>
      <c r="I241" s="4" t="s">
        <v>1530</v>
      </c>
      <c r="J241" s="32">
        <v>219929571.59999999</v>
      </c>
      <c r="K241" s="33">
        <f t="shared" si="46"/>
        <v>219929571.59999999</v>
      </c>
      <c r="L241" s="33">
        <f t="shared" si="46"/>
        <v>219929571.59999999</v>
      </c>
      <c r="M241" s="4" t="s">
        <v>1485</v>
      </c>
      <c r="N241" s="4" t="s">
        <v>1531</v>
      </c>
      <c r="O241" s="4" t="s">
        <v>854</v>
      </c>
      <c r="P241" s="41">
        <v>0</v>
      </c>
      <c r="Q241" s="17">
        <v>100</v>
      </c>
      <c r="R241" s="17" t="s">
        <v>1312</v>
      </c>
      <c r="S241" s="42">
        <v>30</v>
      </c>
      <c r="T241" s="33">
        <f t="shared" si="47"/>
        <v>25813.329999999998</v>
      </c>
      <c r="U241" s="32">
        <f t="shared" si="41"/>
        <v>774399.89999999991</v>
      </c>
      <c r="V241" s="32">
        <f t="shared" si="44"/>
        <v>8520</v>
      </c>
      <c r="W241" s="32">
        <v>8520</v>
      </c>
      <c r="X241" s="32"/>
      <c r="Y241" s="32"/>
      <c r="Z241" s="32">
        <f t="shared" si="42"/>
        <v>284</v>
      </c>
      <c r="AA241" s="32">
        <f t="shared" si="45"/>
        <v>284</v>
      </c>
      <c r="AB241" s="4" t="s">
        <v>1401</v>
      </c>
      <c r="AC241" s="19">
        <v>45005</v>
      </c>
      <c r="AD241" s="19"/>
      <c r="AE241" s="19"/>
      <c r="AF241" s="4" t="s">
        <v>43</v>
      </c>
    </row>
    <row r="242" spans="1:32" customFormat="1" ht="135.75" customHeight="1" x14ac:dyDescent="0.3">
      <c r="A242" s="18" t="s">
        <v>1557</v>
      </c>
      <c r="B242" s="19">
        <v>44901</v>
      </c>
      <c r="C242" s="17">
        <v>545</v>
      </c>
      <c r="D242" s="18" t="s">
        <v>1558</v>
      </c>
      <c r="E242" s="23" t="s">
        <v>1559</v>
      </c>
      <c r="F242" s="19">
        <v>44925</v>
      </c>
      <c r="G242" s="17" t="s">
        <v>1560</v>
      </c>
      <c r="H242" s="4" t="s">
        <v>90</v>
      </c>
      <c r="I242" s="4" t="s">
        <v>1411</v>
      </c>
      <c r="J242" s="32">
        <v>198983824</v>
      </c>
      <c r="K242" s="33">
        <f t="shared" si="46"/>
        <v>198983824</v>
      </c>
      <c r="L242" s="33">
        <f t="shared" si="46"/>
        <v>198983824</v>
      </c>
      <c r="M242" s="4" t="s">
        <v>1412</v>
      </c>
      <c r="N242" s="4" t="s">
        <v>1413</v>
      </c>
      <c r="O242" s="4" t="s">
        <v>84</v>
      </c>
      <c r="P242" s="41">
        <v>0</v>
      </c>
      <c r="Q242" s="17">
        <v>100</v>
      </c>
      <c r="R242" s="17" t="s">
        <v>85</v>
      </c>
      <c r="S242" s="42">
        <v>5</v>
      </c>
      <c r="T242" s="33">
        <f t="shared" si="47"/>
        <v>18666.400000000001</v>
      </c>
      <c r="U242" s="32">
        <f t="shared" si="41"/>
        <v>93332</v>
      </c>
      <c r="V242" s="32">
        <f t="shared" si="44"/>
        <v>10660</v>
      </c>
      <c r="W242" s="32">
        <v>5535</v>
      </c>
      <c r="X242" s="32">
        <v>5125</v>
      </c>
      <c r="Y242" s="32"/>
      <c r="Z242" s="32">
        <f t="shared" si="42"/>
        <v>2132</v>
      </c>
      <c r="AA242" s="32">
        <f t="shared" si="45"/>
        <v>2132</v>
      </c>
      <c r="AB242" s="4" t="s">
        <v>1561</v>
      </c>
      <c r="AC242" s="19">
        <v>45031</v>
      </c>
      <c r="AD242" s="19">
        <v>45184</v>
      </c>
      <c r="AE242" s="19"/>
      <c r="AF242" s="4" t="s">
        <v>43</v>
      </c>
    </row>
    <row r="243" spans="1:32" customFormat="1" ht="93.6" x14ac:dyDescent="0.3">
      <c r="A243" s="18" t="s">
        <v>1562</v>
      </c>
      <c r="B243" s="19">
        <v>44901</v>
      </c>
      <c r="C243" s="17">
        <v>545</v>
      </c>
      <c r="D243" s="18" t="s">
        <v>1563</v>
      </c>
      <c r="E243" s="23" t="s">
        <v>1564</v>
      </c>
      <c r="F243" s="19">
        <v>44925</v>
      </c>
      <c r="G243" s="17" t="s">
        <v>1565</v>
      </c>
      <c r="H243" s="4" t="s">
        <v>700</v>
      </c>
      <c r="I243" s="4" t="s">
        <v>1309</v>
      </c>
      <c r="J243" s="32">
        <v>294445151</v>
      </c>
      <c r="K243" s="33">
        <f t="shared" si="46"/>
        <v>294445151</v>
      </c>
      <c r="L243" s="33">
        <f t="shared" si="46"/>
        <v>294445151</v>
      </c>
      <c r="M243" s="4" t="s">
        <v>1310</v>
      </c>
      <c r="N243" s="4" t="s">
        <v>1311</v>
      </c>
      <c r="O243" s="4" t="s">
        <v>170</v>
      </c>
      <c r="P243" s="41">
        <v>0</v>
      </c>
      <c r="Q243" s="17">
        <v>100</v>
      </c>
      <c r="R243" s="17" t="s">
        <v>1312</v>
      </c>
      <c r="S243" s="42">
        <v>2</v>
      </c>
      <c r="T243" s="33">
        <f t="shared" si="47"/>
        <v>333082.75</v>
      </c>
      <c r="U243" s="32">
        <f t="shared" si="41"/>
        <v>666165.5</v>
      </c>
      <c r="V243" s="32">
        <f t="shared" si="44"/>
        <v>884</v>
      </c>
      <c r="W243" s="32">
        <v>328</v>
      </c>
      <c r="X243" s="32">
        <v>556</v>
      </c>
      <c r="Y243" s="32"/>
      <c r="Z243" s="32">
        <f t="shared" si="42"/>
        <v>442</v>
      </c>
      <c r="AA243" s="32">
        <f t="shared" si="45"/>
        <v>442</v>
      </c>
      <c r="AB243" s="4" t="s">
        <v>1566</v>
      </c>
      <c r="AC243" s="19">
        <v>44958</v>
      </c>
      <c r="AD243" s="19">
        <v>45047</v>
      </c>
      <c r="AE243" s="19"/>
      <c r="AF243" s="4" t="s">
        <v>43</v>
      </c>
    </row>
    <row r="244" spans="1:32" customFormat="1" ht="57.6" x14ac:dyDescent="0.3">
      <c r="A244" s="18" t="s">
        <v>1567</v>
      </c>
      <c r="B244" s="19">
        <v>44901</v>
      </c>
      <c r="C244" s="17">
        <v>545</v>
      </c>
      <c r="D244" s="18" t="s">
        <v>1568</v>
      </c>
      <c r="E244" s="23" t="s">
        <v>1569</v>
      </c>
      <c r="F244" s="19">
        <v>44925</v>
      </c>
      <c r="G244" s="17" t="s">
        <v>1570</v>
      </c>
      <c r="H244" s="4" t="s">
        <v>56</v>
      </c>
      <c r="I244" s="4" t="s">
        <v>1571</v>
      </c>
      <c r="J244" s="32">
        <v>257756727.44999999</v>
      </c>
      <c r="K244" s="33">
        <f t="shared" si="46"/>
        <v>257756727.44999999</v>
      </c>
      <c r="L244" s="33">
        <f t="shared" si="46"/>
        <v>257756727.44999999</v>
      </c>
      <c r="M244" s="4" t="s">
        <v>1572</v>
      </c>
      <c r="N244" s="4" t="s">
        <v>1573</v>
      </c>
      <c r="O244" s="4" t="s">
        <v>60</v>
      </c>
      <c r="P244" s="41">
        <v>0</v>
      </c>
      <c r="Q244" s="17">
        <v>100</v>
      </c>
      <c r="R244" s="17" t="s">
        <v>85</v>
      </c>
      <c r="S244" s="42">
        <v>5</v>
      </c>
      <c r="T244" s="33">
        <f t="shared" si="47"/>
        <v>904409.57</v>
      </c>
      <c r="U244" s="32">
        <f t="shared" si="41"/>
        <v>4522047.8499999996</v>
      </c>
      <c r="V244" s="32">
        <f t="shared" si="44"/>
        <v>285</v>
      </c>
      <c r="W244" s="32">
        <v>200</v>
      </c>
      <c r="X244" s="32">
        <v>85</v>
      </c>
      <c r="Y244" s="32"/>
      <c r="Z244" s="32">
        <f t="shared" si="42"/>
        <v>57</v>
      </c>
      <c r="AA244" s="32">
        <f t="shared" si="45"/>
        <v>57</v>
      </c>
      <c r="AB244" s="4" t="s">
        <v>1574</v>
      </c>
      <c r="AC244" s="19">
        <v>44946</v>
      </c>
      <c r="AD244" s="19">
        <v>45108</v>
      </c>
      <c r="AE244" s="19"/>
      <c r="AF244" s="4" t="s">
        <v>43</v>
      </c>
    </row>
    <row r="245" spans="1:32" customFormat="1" ht="62.4" x14ac:dyDescent="0.3">
      <c r="A245" s="18" t="s">
        <v>1575</v>
      </c>
      <c r="B245" s="19">
        <v>44901</v>
      </c>
      <c r="C245" s="17">
        <v>545</v>
      </c>
      <c r="D245" s="18" t="s">
        <v>1576</v>
      </c>
      <c r="E245" s="23" t="s">
        <v>1577</v>
      </c>
      <c r="F245" s="19">
        <v>44925</v>
      </c>
      <c r="G245" s="17" t="s">
        <v>1578</v>
      </c>
      <c r="H245" s="4" t="s">
        <v>56</v>
      </c>
      <c r="I245" s="4" t="s">
        <v>1571</v>
      </c>
      <c r="J245" s="32">
        <v>117573244.09999999</v>
      </c>
      <c r="K245" s="33">
        <f t="shared" si="46"/>
        <v>117573244.09999999</v>
      </c>
      <c r="L245" s="33">
        <f t="shared" si="46"/>
        <v>117573244.09999999</v>
      </c>
      <c r="M245" s="4" t="s">
        <v>1572</v>
      </c>
      <c r="N245" s="4" t="s">
        <v>1573</v>
      </c>
      <c r="O245" s="4" t="s">
        <v>60</v>
      </c>
      <c r="P245" s="41">
        <v>0</v>
      </c>
      <c r="Q245" s="17">
        <v>100</v>
      </c>
      <c r="R245" s="17" t="s">
        <v>85</v>
      </c>
      <c r="S245" s="42">
        <v>5</v>
      </c>
      <c r="T245" s="33">
        <f t="shared" si="47"/>
        <v>904409.57</v>
      </c>
      <c r="U245" s="32">
        <f t="shared" si="41"/>
        <v>4522047.8499999996</v>
      </c>
      <c r="V245" s="32">
        <f t="shared" si="44"/>
        <v>130</v>
      </c>
      <c r="W245" s="32">
        <v>90</v>
      </c>
      <c r="X245" s="32">
        <v>40</v>
      </c>
      <c r="Y245" s="32"/>
      <c r="Z245" s="32">
        <f t="shared" si="42"/>
        <v>26</v>
      </c>
      <c r="AA245" s="32">
        <f t="shared" si="45"/>
        <v>26</v>
      </c>
      <c r="AB245" s="4" t="s">
        <v>1579</v>
      </c>
      <c r="AC245" s="19">
        <v>44946</v>
      </c>
      <c r="AD245" s="19">
        <v>45108</v>
      </c>
      <c r="AE245" s="19"/>
      <c r="AF245" s="4" t="s">
        <v>43</v>
      </c>
    </row>
    <row r="246" spans="1:32" customFormat="1" ht="62.4" x14ac:dyDescent="0.3">
      <c r="A246" s="18" t="s">
        <v>1580</v>
      </c>
      <c r="B246" s="19">
        <v>44902</v>
      </c>
      <c r="C246" s="17">
        <v>545</v>
      </c>
      <c r="D246" s="18"/>
      <c r="E246" s="23" t="s">
        <v>1581</v>
      </c>
      <c r="F246" s="19">
        <v>44935</v>
      </c>
      <c r="G246" s="17" t="s">
        <v>1582</v>
      </c>
      <c r="H246" s="4" t="s">
        <v>56</v>
      </c>
      <c r="I246" s="4" t="s">
        <v>1571</v>
      </c>
      <c r="J246" s="32">
        <v>284889014.55000001</v>
      </c>
      <c r="K246" s="33">
        <f t="shared" si="46"/>
        <v>284889014.55000001</v>
      </c>
      <c r="L246" s="33">
        <f t="shared" si="46"/>
        <v>284889014.55000001</v>
      </c>
      <c r="M246" s="4" t="s">
        <v>1572</v>
      </c>
      <c r="N246" s="4" t="s">
        <v>1573</v>
      </c>
      <c r="O246" s="4" t="s">
        <v>60</v>
      </c>
      <c r="P246" s="41">
        <v>0</v>
      </c>
      <c r="Q246" s="17">
        <v>100</v>
      </c>
      <c r="R246" s="17" t="s">
        <v>85</v>
      </c>
      <c r="S246" s="42">
        <v>5</v>
      </c>
      <c r="T246" s="33">
        <f t="shared" si="47"/>
        <v>904409.57000000007</v>
      </c>
      <c r="U246" s="32">
        <f t="shared" si="41"/>
        <v>4522047.8500000006</v>
      </c>
      <c r="V246" s="32">
        <f t="shared" si="44"/>
        <v>315</v>
      </c>
      <c r="W246" s="32">
        <v>210</v>
      </c>
      <c r="X246" s="32">
        <v>105</v>
      </c>
      <c r="Y246" s="32"/>
      <c r="Z246" s="32">
        <f t="shared" si="42"/>
        <v>63</v>
      </c>
      <c r="AA246" s="32">
        <f t="shared" si="45"/>
        <v>63</v>
      </c>
      <c r="AB246" s="4" t="s">
        <v>1583</v>
      </c>
      <c r="AC246" s="19">
        <v>44946</v>
      </c>
      <c r="AD246" s="19">
        <v>45108</v>
      </c>
      <c r="AE246" s="19"/>
      <c r="AF246" s="4" t="s">
        <v>43</v>
      </c>
    </row>
    <row r="247" spans="1:32" customFormat="1" ht="62.4" x14ac:dyDescent="0.3">
      <c r="A247" s="18" t="s">
        <v>1584</v>
      </c>
      <c r="B247" s="19">
        <v>44902</v>
      </c>
      <c r="C247" s="17">
        <v>545</v>
      </c>
      <c r="D247" s="18"/>
      <c r="E247" s="23" t="s">
        <v>1585</v>
      </c>
      <c r="F247" s="19">
        <v>44935</v>
      </c>
      <c r="G247" s="17" t="s">
        <v>1586</v>
      </c>
      <c r="H247" s="4" t="s">
        <v>56</v>
      </c>
      <c r="I247" s="4" t="s">
        <v>1571</v>
      </c>
      <c r="J247" s="32">
        <v>171837818.30000001</v>
      </c>
      <c r="K247" s="33">
        <f t="shared" si="46"/>
        <v>171837818.30000001</v>
      </c>
      <c r="L247" s="33">
        <f t="shared" si="46"/>
        <v>171837818.30000001</v>
      </c>
      <c r="M247" s="4" t="s">
        <v>1572</v>
      </c>
      <c r="N247" s="4" t="s">
        <v>1573</v>
      </c>
      <c r="O247" s="4" t="s">
        <v>60</v>
      </c>
      <c r="P247" s="41">
        <v>0</v>
      </c>
      <c r="Q247" s="17">
        <v>100</v>
      </c>
      <c r="R247" s="17" t="s">
        <v>85</v>
      </c>
      <c r="S247" s="42">
        <v>5</v>
      </c>
      <c r="T247" s="33">
        <f t="shared" si="47"/>
        <v>904409.57000000007</v>
      </c>
      <c r="U247" s="32">
        <f t="shared" si="41"/>
        <v>4522047.8500000006</v>
      </c>
      <c r="V247" s="32">
        <f t="shared" si="44"/>
        <v>190</v>
      </c>
      <c r="W247" s="32">
        <v>135</v>
      </c>
      <c r="X247" s="32">
        <v>55</v>
      </c>
      <c r="Y247" s="32"/>
      <c r="Z247" s="32">
        <f t="shared" si="42"/>
        <v>38</v>
      </c>
      <c r="AA247" s="32">
        <f t="shared" si="45"/>
        <v>38</v>
      </c>
      <c r="AB247" s="4" t="s">
        <v>1587</v>
      </c>
      <c r="AC247" s="19">
        <v>44946</v>
      </c>
      <c r="AD247" s="19">
        <v>45108</v>
      </c>
      <c r="AE247" s="19"/>
      <c r="AF247" s="4" t="s">
        <v>43</v>
      </c>
    </row>
    <row r="248" spans="1:32" customFormat="1" ht="57.6" x14ac:dyDescent="0.3">
      <c r="A248" s="18" t="s">
        <v>1588</v>
      </c>
      <c r="B248" s="19">
        <v>44902</v>
      </c>
      <c r="C248" s="17">
        <v>545</v>
      </c>
      <c r="D248" s="18"/>
      <c r="E248" s="23" t="s">
        <v>1589</v>
      </c>
      <c r="F248" s="19">
        <v>44935</v>
      </c>
      <c r="G248" s="17" t="s">
        <v>1590</v>
      </c>
      <c r="H248" s="4" t="s">
        <v>56</v>
      </c>
      <c r="I248" s="4" t="s">
        <v>1571</v>
      </c>
      <c r="J248" s="32">
        <v>293933110.25</v>
      </c>
      <c r="K248" s="33">
        <f t="shared" si="46"/>
        <v>293933110.25</v>
      </c>
      <c r="L248" s="33">
        <f t="shared" si="46"/>
        <v>293933110.25</v>
      </c>
      <c r="M248" s="4" t="s">
        <v>1572</v>
      </c>
      <c r="N248" s="4" t="s">
        <v>1573</v>
      </c>
      <c r="O248" s="4" t="s">
        <v>60</v>
      </c>
      <c r="P248" s="41">
        <v>0</v>
      </c>
      <c r="Q248" s="17">
        <v>100</v>
      </c>
      <c r="R248" s="17" t="s">
        <v>85</v>
      </c>
      <c r="S248" s="42">
        <v>5</v>
      </c>
      <c r="T248" s="33">
        <f t="shared" si="47"/>
        <v>904409.57</v>
      </c>
      <c r="U248" s="32">
        <f t="shared" si="41"/>
        <v>4522047.8499999996</v>
      </c>
      <c r="V248" s="32">
        <f t="shared" si="44"/>
        <v>325</v>
      </c>
      <c r="W248" s="32">
        <v>225</v>
      </c>
      <c r="X248" s="32">
        <v>100</v>
      </c>
      <c r="Y248" s="32"/>
      <c r="Z248" s="32">
        <f t="shared" si="42"/>
        <v>65</v>
      </c>
      <c r="AA248" s="32">
        <f t="shared" si="45"/>
        <v>65</v>
      </c>
      <c r="AB248" s="4" t="s">
        <v>1591</v>
      </c>
      <c r="AC248" s="19">
        <v>44946</v>
      </c>
      <c r="AD248" s="19">
        <v>45108</v>
      </c>
      <c r="AE248" s="19"/>
      <c r="AF248" s="4" t="s">
        <v>43</v>
      </c>
    </row>
    <row r="249" spans="1:32" customFormat="1" ht="57.6" x14ac:dyDescent="0.3">
      <c r="A249" s="18" t="s">
        <v>1592</v>
      </c>
      <c r="B249" s="19">
        <v>44902</v>
      </c>
      <c r="C249" s="17">
        <v>545</v>
      </c>
      <c r="D249" s="18"/>
      <c r="E249" s="23" t="s">
        <v>1593</v>
      </c>
      <c r="F249" s="19">
        <v>44935</v>
      </c>
      <c r="G249" s="17" t="s">
        <v>1594</v>
      </c>
      <c r="H249" s="4" t="s">
        <v>56</v>
      </c>
      <c r="I249" s="4" t="s">
        <v>1571</v>
      </c>
      <c r="J249" s="32">
        <v>284889014.55000001</v>
      </c>
      <c r="K249" s="33">
        <f t="shared" si="46"/>
        <v>284889014.55000001</v>
      </c>
      <c r="L249" s="33">
        <f t="shared" si="46"/>
        <v>284889014.55000001</v>
      </c>
      <c r="M249" s="4" t="s">
        <v>1572</v>
      </c>
      <c r="N249" s="4" t="s">
        <v>1573</v>
      </c>
      <c r="O249" s="4" t="s">
        <v>60</v>
      </c>
      <c r="P249" s="41">
        <v>0</v>
      </c>
      <c r="Q249" s="17">
        <v>100</v>
      </c>
      <c r="R249" s="17" t="s">
        <v>85</v>
      </c>
      <c r="S249" s="42">
        <v>5</v>
      </c>
      <c r="T249" s="33">
        <f t="shared" si="47"/>
        <v>904409.57000000007</v>
      </c>
      <c r="U249" s="32">
        <f t="shared" si="41"/>
        <v>4522047.8500000006</v>
      </c>
      <c r="V249" s="32">
        <f t="shared" si="44"/>
        <v>315</v>
      </c>
      <c r="W249" s="32">
        <v>210</v>
      </c>
      <c r="X249" s="32">
        <v>105</v>
      </c>
      <c r="Y249" s="32"/>
      <c r="Z249" s="32">
        <f t="shared" si="42"/>
        <v>63</v>
      </c>
      <c r="AA249" s="32">
        <f t="shared" si="45"/>
        <v>63</v>
      </c>
      <c r="AB249" s="4" t="s">
        <v>1595</v>
      </c>
      <c r="AC249" s="19">
        <v>44946</v>
      </c>
      <c r="AD249" s="19">
        <v>45108</v>
      </c>
      <c r="AE249" s="19"/>
      <c r="AF249" s="4" t="s">
        <v>43</v>
      </c>
    </row>
    <row r="250" spans="1:32" customFormat="1" ht="57.6" x14ac:dyDescent="0.3">
      <c r="A250" s="18" t="s">
        <v>1596</v>
      </c>
      <c r="B250" s="19">
        <v>44902</v>
      </c>
      <c r="C250" s="17">
        <v>545</v>
      </c>
      <c r="D250" s="18"/>
      <c r="E250" s="23" t="s">
        <v>1597</v>
      </c>
      <c r="F250" s="19">
        <v>44935</v>
      </c>
      <c r="G250" s="17" t="s">
        <v>1598</v>
      </c>
      <c r="H250" s="4" t="s">
        <v>56</v>
      </c>
      <c r="I250" s="4" t="s">
        <v>1571</v>
      </c>
      <c r="J250" s="32">
        <v>244190583.90000001</v>
      </c>
      <c r="K250" s="33">
        <f t="shared" si="46"/>
        <v>244190583.90000001</v>
      </c>
      <c r="L250" s="33">
        <f t="shared" si="46"/>
        <v>244190583.90000001</v>
      </c>
      <c r="M250" s="4" t="s">
        <v>1572</v>
      </c>
      <c r="N250" s="4" t="s">
        <v>1573</v>
      </c>
      <c r="O250" s="4" t="s">
        <v>60</v>
      </c>
      <c r="P250" s="41">
        <v>0</v>
      </c>
      <c r="Q250" s="17">
        <v>100</v>
      </c>
      <c r="R250" s="17" t="s">
        <v>85</v>
      </c>
      <c r="S250" s="42">
        <v>5</v>
      </c>
      <c r="T250" s="33">
        <f t="shared" si="47"/>
        <v>904409.57000000007</v>
      </c>
      <c r="U250" s="32">
        <f t="shared" si="41"/>
        <v>4522047.8500000006</v>
      </c>
      <c r="V250" s="32">
        <f t="shared" si="44"/>
        <v>270</v>
      </c>
      <c r="W250" s="32">
        <v>270</v>
      </c>
      <c r="X250" s="32"/>
      <c r="Y250" s="32"/>
      <c r="Z250" s="32">
        <f t="shared" si="42"/>
        <v>54</v>
      </c>
      <c r="AA250" s="32">
        <f t="shared" si="45"/>
        <v>54</v>
      </c>
      <c r="AB250" s="4" t="s">
        <v>1088</v>
      </c>
      <c r="AC250" s="19">
        <v>45108</v>
      </c>
      <c r="AD250" s="19"/>
      <c r="AE250" s="19"/>
      <c r="AF250" s="4" t="s">
        <v>43</v>
      </c>
    </row>
    <row r="251" spans="1:32" customFormat="1" ht="57.6" x14ac:dyDescent="0.3">
      <c r="A251" s="18" t="s">
        <v>1599</v>
      </c>
      <c r="B251" s="19">
        <v>44902</v>
      </c>
      <c r="C251" s="17">
        <v>545</v>
      </c>
      <c r="D251" s="18"/>
      <c r="E251" s="23" t="s">
        <v>1600</v>
      </c>
      <c r="F251" s="19">
        <v>44935</v>
      </c>
      <c r="G251" s="17" t="s">
        <v>1601</v>
      </c>
      <c r="H251" s="4" t="s">
        <v>56</v>
      </c>
      <c r="I251" s="4" t="s">
        <v>1571</v>
      </c>
      <c r="J251" s="32">
        <v>298455158.10000002</v>
      </c>
      <c r="K251" s="33">
        <f t="shared" si="46"/>
        <v>298455158.10000002</v>
      </c>
      <c r="L251" s="33">
        <f t="shared" si="46"/>
        <v>298455158.10000002</v>
      </c>
      <c r="M251" s="4" t="s">
        <v>1572</v>
      </c>
      <c r="N251" s="4" t="s">
        <v>1573</v>
      </c>
      <c r="O251" s="4" t="s">
        <v>60</v>
      </c>
      <c r="P251" s="41">
        <v>0</v>
      </c>
      <c r="Q251" s="17">
        <v>100</v>
      </c>
      <c r="R251" s="17" t="s">
        <v>85</v>
      </c>
      <c r="S251" s="42">
        <v>5</v>
      </c>
      <c r="T251" s="33">
        <f t="shared" si="47"/>
        <v>904409.57000000007</v>
      </c>
      <c r="U251" s="32">
        <f t="shared" si="41"/>
        <v>4522047.8500000006</v>
      </c>
      <c r="V251" s="32">
        <f t="shared" si="44"/>
        <v>330</v>
      </c>
      <c r="W251" s="32">
        <v>330</v>
      </c>
      <c r="X251" s="32"/>
      <c r="Y251" s="32"/>
      <c r="Z251" s="32">
        <f t="shared" si="42"/>
        <v>66</v>
      </c>
      <c r="AA251" s="32">
        <f t="shared" si="45"/>
        <v>66</v>
      </c>
      <c r="AB251" s="4" t="s">
        <v>1088</v>
      </c>
      <c r="AC251" s="19">
        <v>44946</v>
      </c>
      <c r="AD251" s="19"/>
      <c r="AE251" s="19"/>
      <c r="AF251" s="4" t="s">
        <v>43</v>
      </c>
    </row>
    <row r="252" spans="1:32" customFormat="1" ht="57.6" x14ac:dyDescent="0.3">
      <c r="A252" s="18" t="s">
        <v>1602</v>
      </c>
      <c r="B252" s="19">
        <v>44902</v>
      </c>
      <c r="C252" s="17">
        <v>545</v>
      </c>
      <c r="D252" s="18"/>
      <c r="E252" s="23" t="s">
        <v>1603</v>
      </c>
      <c r="F252" s="19">
        <v>44935</v>
      </c>
      <c r="G252" s="17" t="s">
        <v>1604</v>
      </c>
      <c r="H252" s="4" t="s">
        <v>56</v>
      </c>
      <c r="I252" s="4" t="s">
        <v>1571</v>
      </c>
      <c r="J252" s="32">
        <v>221580344.65000001</v>
      </c>
      <c r="K252" s="33">
        <f t="shared" si="46"/>
        <v>221580344.65000001</v>
      </c>
      <c r="L252" s="33">
        <f t="shared" si="46"/>
        <v>221580344.65000001</v>
      </c>
      <c r="M252" s="4" t="s">
        <v>1572</v>
      </c>
      <c r="N252" s="4" t="s">
        <v>1573</v>
      </c>
      <c r="O252" s="4" t="s">
        <v>60</v>
      </c>
      <c r="P252" s="41">
        <v>0</v>
      </c>
      <c r="Q252" s="17">
        <v>100</v>
      </c>
      <c r="R252" s="17" t="s">
        <v>85</v>
      </c>
      <c r="S252" s="42">
        <v>5</v>
      </c>
      <c r="T252" s="33">
        <f t="shared" si="47"/>
        <v>904409.57000000007</v>
      </c>
      <c r="U252" s="32">
        <f t="shared" si="41"/>
        <v>4522047.8500000006</v>
      </c>
      <c r="V252" s="32">
        <f t="shared" si="44"/>
        <v>245</v>
      </c>
      <c r="W252" s="32">
        <v>170</v>
      </c>
      <c r="X252" s="32">
        <v>75</v>
      </c>
      <c r="Y252" s="32"/>
      <c r="Z252" s="32">
        <f t="shared" si="42"/>
        <v>49</v>
      </c>
      <c r="AA252" s="32">
        <f t="shared" si="45"/>
        <v>49</v>
      </c>
      <c r="AB252" s="4" t="s">
        <v>1605</v>
      </c>
      <c r="AC252" s="19">
        <v>44946</v>
      </c>
      <c r="AD252" s="19">
        <v>45108</v>
      </c>
      <c r="AE252" s="19"/>
      <c r="AF252" s="4" t="s">
        <v>43</v>
      </c>
    </row>
    <row r="253" spans="1:32" customFormat="1" ht="57.6" x14ac:dyDescent="0.3">
      <c r="A253" s="18" t="s">
        <v>1606</v>
      </c>
      <c r="B253" s="19">
        <v>44902</v>
      </c>
      <c r="C253" s="17">
        <v>545</v>
      </c>
      <c r="D253" s="18"/>
      <c r="E253" s="23" t="s">
        <v>1607</v>
      </c>
      <c r="F253" s="19">
        <v>44935</v>
      </c>
      <c r="G253" s="17" t="s">
        <v>1608</v>
      </c>
      <c r="H253" s="4" t="s">
        <v>56</v>
      </c>
      <c r="I253" s="4" t="s">
        <v>1571</v>
      </c>
      <c r="J253" s="32">
        <v>293933110.25</v>
      </c>
      <c r="K253" s="33">
        <f t="shared" si="46"/>
        <v>293933110.25</v>
      </c>
      <c r="L253" s="33">
        <f t="shared" si="46"/>
        <v>293933110.25</v>
      </c>
      <c r="M253" s="4" t="s">
        <v>1572</v>
      </c>
      <c r="N253" s="4" t="s">
        <v>1573</v>
      </c>
      <c r="O253" s="4" t="s">
        <v>60</v>
      </c>
      <c r="P253" s="41">
        <v>0</v>
      </c>
      <c r="Q253" s="17">
        <v>100</v>
      </c>
      <c r="R253" s="17" t="s">
        <v>85</v>
      </c>
      <c r="S253" s="42">
        <v>5</v>
      </c>
      <c r="T253" s="33">
        <f t="shared" si="47"/>
        <v>904409.57</v>
      </c>
      <c r="U253" s="32">
        <f t="shared" si="41"/>
        <v>4522047.8499999996</v>
      </c>
      <c r="V253" s="32">
        <f t="shared" si="44"/>
        <v>325</v>
      </c>
      <c r="W253" s="32">
        <v>225</v>
      </c>
      <c r="X253" s="32">
        <v>100</v>
      </c>
      <c r="Y253" s="32"/>
      <c r="Z253" s="32">
        <f t="shared" si="42"/>
        <v>65</v>
      </c>
      <c r="AA253" s="32">
        <f t="shared" si="45"/>
        <v>65</v>
      </c>
      <c r="AB253" s="4" t="s">
        <v>1609</v>
      </c>
      <c r="AC253" s="19">
        <v>44946</v>
      </c>
      <c r="AD253" s="19">
        <v>45108</v>
      </c>
      <c r="AE253" s="19"/>
      <c r="AF253" s="4" t="s">
        <v>43</v>
      </c>
    </row>
    <row r="254" spans="1:32" customFormat="1" ht="57.6" x14ac:dyDescent="0.3">
      <c r="A254" s="18" t="s">
        <v>1610</v>
      </c>
      <c r="B254" s="19">
        <v>44902</v>
      </c>
      <c r="C254" s="17">
        <v>545</v>
      </c>
      <c r="D254" s="18"/>
      <c r="E254" s="23" t="s">
        <v>1611</v>
      </c>
      <c r="F254" s="19">
        <v>44935</v>
      </c>
      <c r="G254" s="17" t="s">
        <v>1612</v>
      </c>
      <c r="H254" s="4" t="s">
        <v>56</v>
      </c>
      <c r="I254" s="4" t="s">
        <v>1571</v>
      </c>
      <c r="J254" s="32">
        <v>167315770.44999999</v>
      </c>
      <c r="K254" s="33">
        <f t="shared" si="46"/>
        <v>167315770.44999999</v>
      </c>
      <c r="L254" s="33">
        <f t="shared" si="46"/>
        <v>167315770.44999999</v>
      </c>
      <c r="M254" s="4" t="s">
        <v>1572</v>
      </c>
      <c r="N254" s="4" t="s">
        <v>1573</v>
      </c>
      <c r="O254" s="4" t="s">
        <v>60</v>
      </c>
      <c r="P254" s="41">
        <v>0</v>
      </c>
      <c r="Q254" s="17">
        <v>100</v>
      </c>
      <c r="R254" s="17" t="s">
        <v>85</v>
      </c>
      <c r="S254" s="42">
        <v>5</v>
      </c>
      <c r="T254" s="33">
        <f t="shared" si="47"/>
        <v>904409.57</v>
      </c>
      <c r="U254" s="32">
        <f t="shared" si="41"/>
        <v>4522047.8499999996</v>
      </c>
      <c r="V254" s="32">
        <f t="shared" si="44"/>
        <v>185</v>
      </c>
      <c r="W254" s="32">
        <v>130</v>
      </c>
      <c r="X254" s="32">
        <v>55</v>
      </c>
      <c r="Y254" s="32"/>
      <c r="Z254" s="32">
        <f t="shared" si="42"/>
        <v>37</v>
      </c>
      <c r="AA254" s="32">
        <f t="shared" si="45"/>
        <v>37</v>
      </c>
      <c r="AB254" s="4" t="s">
        <v>1613</v>
      </c>
      <c r="AC254" s="19">
        <v>44946</v>
      </c>
      <c r="AD254" s="19">
        <v>45108</v>
      </c>
      <c r="AE254" s="19"/>
      <c r="AF254" s="4" t="s">
        <v>43</v>
      </c>
    </row>
    <row r="255" spans="1:32" customFormat="1" ht="57.6" x14ac:dyDescent="0.3">
      <c r="A255" s="18" t="s">
        <v>1614</v>
      </c>
      <c r="B255" s="19">
        <v>44902</v>
      </c>
      <c r="C255" s="17">
        <v>545</v>
      </c>
      <c r="D255" s="18"/>
      <c r="E255" s="23" t="s">
        <v>1615</v>
      </c>
      <c r="F255" s="19">
        <v>44935</v>
      </c>
      <c r="G255" s="17" t="s">
        <v>1616</v>
      </c>
      <c r="H255" s="4" t="s">
        <v>1617</v>
      </c>
      <c r="I255" s="4" t="s">
        <v>1571</v>
      </c>
      <c r="J255" s="32">
        <v>230624440.34999999</v>
      </c>
      <c r="K255" s="33">
        <f t="shared" si="46"/>
        <v>230624440.34999999</v>
      </c>
      <c r="L255" s="33">
        <f t="shared" si="46"/>
        <v>230624440.34999999</v>
      </c>
      <c r="M255" s="4" t="s">
        <v>1572</v>
      </c>
      <c r="N255" s="4" t="s">
        <v>1573</v>
      </c>
      <c r="O255" s="4" t="s">
        <v>60</v>
      </c>
      <c r="P255" s="41">
        <v>0</v>
      </c>
      <c r="Q255" s="17">
        <v>100</v>
      </c>
      <c r="R255" s="17" t="s">
        <v>85</v>
      </c>
      <c r="S255" s="42">
        <v>5</v>
      </c>
      <c r="T255" s="33">
        <f t="shared" si="47"/>
        <v>904409.57</v>
      </c>
      <c r="U255" s="32">
        <f t="shared" si="41"/>
        <v>4522047.8499999996</v>
      </c>
      <c r="V255" s="32">
        <f t="shared" si="44"/>
        <v>255</v>
      </c>
      <c r="W255" s="32">
        <v>180</v>
      </c>
      <c r="X255" s="32">
        <v>75</v>
      </c>
      <c r="Y255" s="32"/>
      <c r="Z255" s="32">
        <f t="shared" si="42"/>
        <v>51</v>
      </c>
      <c r="AA255" s="32">
        <f t="shared" si="45"/>
        <v>51</v>
      </c>
      <c r="AB255" s="4" t="s">
        <v>1618</v>
      </c>
      <c r="AC255" s="19">
        <v>44946</v>
      </c>
      <c r="AD255" s="19">
        <v>45108</v>
      </c>
      <c r="AE255" s="19"/>
      <c r="AF255" s="4" t="s">
        <v>43</v>
      </c>
    </row>
    <row r="256" spans="1:32" customFormat="1" ht="63.6" customHeight="1" x14ac:dyDescent="0.3">
      <c r="A256" s="18" t="s">
        <v>1619</v>
      </c>
      <c r="B256" s="19">
        <v>44902</v>
      </c>
      <c r="C256" s="17">
        <v>545</v>
      </c>
      <c r="D256" s="18"/>
      <c r="E256" s="23" t="s">
        <v>1620</v>
      </c>
      <c r="F256" s="19">
        <v>44935</v>
      </c>
      <c r="G256" s="17" t="s">
        <v>1621</v>
      </c>
      <c r="H256" s="4" t="s">
        <v>1617</v>
      </c>
      <c r="I256" s="4" t="s">
        <v>1571</v>
      </c>
      <c r="J256" s="32">
        <v>253234679.59999999</v>
      </c>
      <c r="K256" s="33">
        <f t="shared" si="46"/>
        <v>253234679.59999999</v>
      </c>
      <c r="L256" s="33">
        <f t="shared" si="46"/>
        <v>253234679.59999999</v>
      </c>
      <c r="M256" s="4" t="s">
        <v>1572</v>
      </c>
      <c r="N256" s="4" t="s">
        <v>1573</v>
      </c>
      <c r="O256" s="4" t="s">
        <v>60</v>
      </c>
      <c r="P256" s="41">
        <v>0</v>
      </c>
      <c r="Q256" s="17">
        <v>100</v>
      </c>
      <c r="R256" s="17" t="s">
        <v>85</v>
      </c>
      <c r="S256" s="42">
        <v>5</v>
      </c>
      <c r="T256" s="33">
        <f t="shared" si="47"/>
        <v>904409.57</v>
      </c>
      <c r="U256" s="32">
        <f t="shared" si="41"/>
        <v>4522047.8499999996</v>
      </c>
      <c r="V256" s="32">
        <f t="shared" si="44"/>
        <v>280</v>
      </c>
      <c r="W256" s="32">
        <v>180</v>
      </c>
      <c r="X256" s="32">
        <v>100</v>
      </c>
      <c r="Y256" s="32"/>
      <c r="Z256" s="32">
        <f t="shared" si="42"/>
        <v>56</v>
      </c>
      <c r="AA256" s="32">
        <f t="shared" si="45"/>
        <v>56</v>
      </c>
      <c r="AB256" s="4" t="s">
        <v>1622</v>
      </c>
      <c r="AC256" s="19">
        <v>44946</v>
      </c>
      <c r="AD256" s="19">
        <v>45108</v>
      </c>
      <c r="AE256" s="19"/>
      <c r="AF256" s="4" t="s">
        <v>43</v>
      </c>
    </row>
    <row r="257" spans="1:32" customFormat="1" ht="59.25" customHeight="1" x14ac:dyDescent="0.3">
      <c r="A257" s="18" t="s">
        <v>1623</v>
      </c>
      <c r="B257" s="19">
        <v>44903</v>
      </c>
      <c r="C257" s="17">
        <v>545</v>
      </c>
      <c r="D257" s="18"/>
      <c r="E257" s="23" t="s">
        <v>1624</v>
      </c>
      <c r="F257" s="19">
        <v>44935</v>
      </c>
      <c r="G257" s="17" t="s">
        <v>1625</v>
      </c>
      <c r="H257" s="4" t="s">
        <v>56</v>
      </c>
      <c r="I257" s="4" t="s">
        <v>1571</v>
      </c>
      <c r="J257" s="32">
        <v>266800823.15000001</v>
      </c>
      <c r="K257" s="33">
        <f t="shared" ref="K257:L276" si="48">J257</f>
        <v>266800823.15000001</v>
      </c>
      <c r="L257" s="33">
        <f t="shared" si="48"/>
        <v>266800823.15000001</v>
      </c>
      <c r="M257" s="4" t="s">
        <v>1572</v>
      </c>
      <c r="N257" s="4" t="s">
        <v>1573</v>
      </c>
      <c r="O257" s="4" t="s">
        <v>60</v>
      </c>
      <c r="P257" s="41">
        <v>0</v>
      </c>
      <c r="Q257" s="17">
        <v>100</v>
      </c>
      <c r="R257" s="17" t="s">
        <v>85</v>
      </c>
      <c r="S257" s="42">
        <v>5</v>
      </c>
      <c r="T257" s="33">
        <f t="shared" si="47"/>
        <v>904409.57000000007</v>
      </c>
      <c r="U257" s="32">
        <f t="shared" si="41"/>
        <v>4522047.8500000006</v>
      </c>
      <c r="V257" s="32">
        <f t="shared" si="44"/>
        <v>295</v>
      </c>
      <c r="W257" s="32">
        <v>205</v>
      </c>
      <c r="X257" s="32">
        <v>90</v>
      </c>
      <c r="Y257" s="32"/>
      <c r="Z257" s="32">
        <f t="shared" si="42"/>
        <v>59</v>
      </c>
      <c r="AA257" s="32">
        <f t="shared" si="45"/>
        <v>59</v>
      </c>
      <c r="AB257" s="4" t="s">
        <v>1626</v>
      </c>
      <c r="AC257" s="19">
        <v>44946</v>
      </c>
      <c r="AD257" s="19">
        <v>45108</v>
      </c>
      <c r="AE257" s="19"/>
      <c r="AF257" s="4" t="s">
        <v>43</v>
      </c>
    </row>
    <row r="258" spans="1:32" customFormat="1" ht="59.25" customHeight="1" x14ac:dyDescent="0.3">
      <c r="A258" s="18" t="s">
        <v>1627</v>
      </c>
      <c r="B258" s="19">
        <v>44903</v>
      </c>
      <c r="C258" s="17">
        <v>545</v>
      </c>
      <c r="D258" s="18"/>
      <c r="E258" s="23" t="s">
        <v>1628</v>
      </c>
      <c r="F258" s="19">
        <v>44935</v>
      </c>
      <c r="G258" s="17" t="s">
        <v>1629</v>
      </c>
      <c r="H258" s="4" t="s">
        <v>56</v>
      </c>
      <c r="I258" s="4" t="s">
        <v>1571</v>
      </c>
      <c r="J258" s="32">
        <v>293933110.25</v>
      </c>
      <c r="K258" s="33">
        <f t="shared" si="48"/>
        <v>293933110.25</v>
      </c>
      <c r="L258" s="33">
        <f t="shared" si="48"/>
        <v>293933110.25</v>
      </c>
      <c r="M258" s="4" t="s">
        <v>1572</v>
      </c>
      <c r="N258" s="4" t="s">
        <v>1573</v>
      </c>
      <c r="O258" s="4" t="s">
        <v>60</v>
      </c>
      <c r="P258" s="41">
        <v>0</v>
      </c>
      <c r="Q258" s="17">
        <v>100</v>
      </c>
      <c r="R258" s="17" t="s">
        <v>85</v>
      </c>
      <c r="S258" s="42">
        <v>5</v>
      </c>
      <c r="T258" s="33">
        <f t="shared" si="47"/>
        <v>904409.57</v>
      </c>
      <c r="U258" s="32">
        <f t="shared" si="41"/>
        <v>4522047.8499999996</v>
      </c>
      <c r="V258" s="32">
        <f t="shared" si="44"/>
        <v>325</v>
      </c>
      <c r="W258" s="32">
        <v>225</v>
      </c>
      <c r="X258" s="32">
        <v>100</v>
      </c>
      <c r="Y258" s="32"/>
      <c r="Z258" s="32">
        <f t="shared" si="42"/>
        <v>65</v>
      </c>
      <c r="AA258" s="32">
        <f t="shared" si="45"/>
        <v>65</v>
      </c>
      <c r="AB258" s="4" t="s">
        <v>1630</v>
      </c>
      <c r="AC258" s="19">
        <v>44946</v>
      </c>
      <c r="AD258" s="19">
        <v>45108</v>
      </c>
      <c r="AE258" s="19"/>
      <c r="AF258" s="4" t="s">
        <v>43</v>
      </c>
    </row>
    <row r="259" spans="1:32" customFormat="1" ht="59.25" customHeight="1" x14ac:dyDescent="0.3">
      <c r="A259" s="18" t="s">
        <v>1631</v>
      </c>
      <c r="B259" s="19">
        <v>44903</v>
      </c>
      <c r="C259" s="17">
        <v>545</v>
      </c>
      <c r="D259" s="18"/>
      <c r="E259" s="23" t="s">
        <v>1632</v>
      </c>
      <c r="F259" s="19">
        <v>44936</v>
      </c>
      <c r="G259" s="17" t="s">
        <v>1633</v>
      </c>
      <c r="H259" s="4" t="s">
        <v>56</v>
      </c>
      <c r="I259" s="4" t="s">
        <v>1571</v>
      </c>
      <c r="J259" s="32">
        <v>212536248.94999999</v>
      </c>
      <c r="K259" s="33">
        <f t="shared" si="48"/>
        <v>212536248.94999999</v>
      </c>
      <c r="L259" s="33">
        <f t="shared" si="48"/>
        <v>212536248.94999999</v>
      </c>
      <c r="M259" s="4" t="s">
        <v>1572</v>
      </c>
      <c r="N259" s="4" t="s">
        <v>1573</v>
      </c>
      <c r="O259" s="4" t="s">
        <v>60</v>
      </c>
      <c r="P259" s="41">
        <v>0</v>
      </c>
      <c r="Q259" s="17">
        <v>100</v>
      </c>
      <c r="R259" s="17" t="s">
        <v>85</v>
      </c>
      <c r="S259" s="42">
        <v>5</v>
      </c>
      <c r="T259" s="33">
        <f t="shared" si="47"/>
        <v>904409.57</v>
      </c>
      <c r="U259" s="32">
        <f t="shared" si="41"/>
        <v>4522047.8499999996</v>
      </c>
      <c r="V259" s="32">
        <f t="shared" si="44"/>
        <v>235</v>
      </c>
      <c r="W259" s="32">
        <v>165</v>
      </c>
      <c r="X259" s="32">
        <v>70</v>
      </c>
      <c r="Y259" s="32"/>
      <c r="Z259" s="32">
        <f t="shared" si="42"/>
        <v>47</v>
      </c>
      <c r="AA259" s="32">
        <f t="shared" si="45"/>
        <v>47</v>
      </c>
      <c r="AB259" s="4" t="s">
        <v>1634</v>
      </c>
      <c r="AC259" s="19">
        <v>44946</v>
      </c>
      <c r="AD259" s="19">
        <v>45108</v>
      </c>
      <c r="AE259" s="19"/>
      <c r="AF259" s="4" t="s">
        <v>43</v>
      </c>
    </row>
    <row r="260" spans="1:32" customFormat="1" ht="59.25" customHeight="1" x14ac:dyDescent="0.3">
      <c r="A260" s="18" t="s">
        <v>1635</v>
      </c>
      <c r="B260" s="19">
        <v>44903</v>
      </c>
      <c r="C260" s="17">
        <v>545</v>
      </c>
      <c r="D260" s="18"/>
      <c r="E260" s="23" t="s">
        <v>1636</v>
      </c>
      <c r="F260" s="19">
        <v>44936</v>
      </c>
      <c r="G260" s="17" t="s">
        <v>1637</v>
      </c>
      <c r="H260" s="4" t="s">
        <v>56</v>
      </c>
      <c r="I260" s="4" t="s">
        <v>1571</v>
      </c>
      <c r="J260" s="32">
        <v>271322871</v>
      </c>
      <c r="K260" s="33">
        <f t="shared" si="48"/>
        <v>271322871</v>
      </c>
      <c r="L260" s="33">
        <f t="shared" si="48"/>
        <v>271322871</v>
      </c>
      <c r="M260" s="4" t="s">
        <v>1572</v>
      </c>
      <c r="N260" s="4" t="s">
        <v>1573</v>
      </c>
      <c r="O260" s="4" t="s">
        <v>60</v>
      </c>
      <c r="P260" s="41">
        <v>0</v>
      </c>
      <c r="Q260" s="17">
        <v>100</v>
      </c>
      <c r="R260" s="17" t="s">
        <v>85</v>
      </c>
      <c r="S260" s="42">
        <v>5</v>
      </c>
      <c r="T260" s="33">
        <f t="shared" si="47"/>
        <v>904409.57</v>
      </c>
      <c r="U260" s="32">
        <f t="shared" si="41"/>
        <v>4522047.8499999996</v>
      </c>
      <c r="V260" s="32">
        <f t="shared" si="44"/>
        <v>300</v>
      </c>
      <c r="W260" s="32">
        <v>210</v>
      </c>
      <c r="X260" s="32">
        <v>90</v>
      </c>
      <c r="Y260" s="32"/>
      <c r="Z260" s="32">
        <f t="shared" si="42"/>
        <v>60</v>
      </c>
      <c r="AA260" s="32">
        <f t="shared" si="45"/>
        <v>60</v>
      </c>
      <c r="AB260" s="4" t="s">
        <v>1638</v>
      </c>
      <c r="AC260" s="19">
        <v>44946</v>
      </c>
      <c r="AD260" s="19">
        <v>45108</v>
      </c>
      <c r="AE260" s="19"/>
      <c r="AF260" s="4" t="s">
        <v>43</v>
      </c>
    </row>
    <row r="261" spans="1:32" customFormat="1" ht="59.25" customHeight="1" x14ac:dyDescent="0.3">
      <c r="A261" s="18" t="s">
        <v>1639</v>
      </c>
      <c r="B261" s="19">
        <v>44903</v>
      </c>
      <c r="C261" s="17">
        <v>545</v>
      </c>
      <c r="D261" s="18"/>
      <c r="E261" s="23" t="s">
        <v>1640</v>
      </c>
      <c r="F261" s="19">
        <v>44936</v>
      </c>
      <c r="G261" s="17" t="s">
        <v>1641</v>
      </c>
      <c r="H261" s="4" t="s">
        <v>56</v>
      </c>
      <c r="I261" s="4" t="s">
        <v>1571</v>
      </c>
      <c r="J261" s="32">
        <v>271322871</v>
      </c>
      <c r="K261" s="33">
        <f t="shared" si="48"/>
        <v>271322871</v>
      </c>
      <c r="L261" s="33">
        <f t="shared" si="48"/>
        <v>271322871</v>
      </c>
      <c r="M261" s="4" t="s">
        <v>1572</v>
      </c>
      <c r="N261" s="4" t="s">
        <v>1573</v>
      </c>
      <c r="O261" s="4" t="s">
        <v>60</v>
      </c>
      <c r="P261" s="41">
        <v>0</v>
      </c>
      <c r="Q261" s="17">
        <v>100</v>
      </c>
      <c r="R261" s="17" t="s">
        <v>85</v>
      </c>
      <c r="S261" s="42">
        <v>5</v>
      </c>
      <c r="T261" s="33">
        <f t="shared" si="47"/>
        <v>904409.57</v>
      </c>
      <c r="U261" s="32">
        <f t="shared" si="41"/>
        <v>4522047.8499999996</v>
      </c>
      <c r="V261" s="32">
        <f t="shared" si="44"/>
        <v>300</v>
      </c>
      <c r="W261" s="32">
        <v>210</v>
      </c>
      <c r="X261" s="32">
        <v>90</v>
      </c>
      <c r="Y261" s="32"/>
      <c r="Z261" s="32">
        <f t="shared" si="42"/>
        <v>60</v>
      </c>
      <c r="AA261" s="32">
        <f t="shared" si="45"/>
        <v>60</v>
      </c>
      <c r="AB261" s="4" t="s">
        <v>1642</v>
      </c>
      <c r="AC261" s="19">
        <v>44946</v>
      </c>
      <c r="AD261" s="19">
        <v>45108</v>
      </c>
      <c r="AE261" s="19"/>
      <c r="AF261" s="4" t="s">
        <v>43</v>
      </c>
    </row>
    <row r="262" spans="1:32" customFormat="1" ht="59.25" customHeight="1" x14ac:dyDescent="0.3">
      <c r="A262" s="18" t="s">
        <v>1643</v>
      </c>
      <c r="B262" s="19">
        <v>44903</v>
      </c>
      <c r="C262" s="17">
        <v>545</v>
      </c>
      <c r="D262" s="18"/>
      <c r="E262" s="23" t="s">
        <v>1644</v>
      </c>
      <c r="F262" s="19">
        <v>44936</v>
      </c>
      <c r="G262" s="17" t="s">
        <v>1645</v>
      </c>
      <c r="H262" s="4" t="s">
        <v>56</v>
      </c>
      <c r="I262" s="4" t="s">
        <v>1571</v>
      </c>
      <c r="J262" s="32">
        <v>280366966.69999999</v>
      </c>
      <c r="K262" s="33">
        <f t="shared" si="48"/>
        <v>280366966.69999999</v>
      </c>
      <c r="L262" s="33">
        <f t="shared" si="48"/>
        <v>280366966.69999999</v>
      </c>
      <c r="M262" s="4" t="s">
        <v>1572</v>
      </c>
      <c r="N262" s="4" t="s">
        <v>1573</v>
      </c>
      <c r="O262" s="4" t="s">
        <v>60</v>
      </c>
      <c r="P262" s="41">
        <v>0</v>
      </c>
      <c r="Q262" s="17">
        <v>100</v>
      </c>
      <c r="R262" s="17" t="s">
        <v>85</v>
      </c>
      <c r="S262" s="42">
        <v>5</v>
      </c>
      <c r="T262" s="33">
        <f t="shared" si="47"/>
        <v>904409.57</v>
      </c>
      <c r="U262" s="32">
        <f t="shared" si="41"/>
        <v>4522047.8499999996</v>
      </c>
      <c r="V262" s="32">
        <f t="shared" si="44"/>
        <v>310</v>
      </c>
      <c r="W262" s="32">
        <v>215</v>
      </c>
      <c r="X262" s="32">
        <v>95</v>
      </c>
      <c r="Y262" s="32"/>
      <c r="Z262" s="32">
        <f t="shared" si="42"/>
        <v>62</v>
      </c>
      <c r="AA262" s="32">
        <f t="shared" si="45"/>
        <v>62</v>
      </c>
      <c r="AB262" s="4" t="s">
        <v>1646</v>
      </c>
      <c r="AC262" s="19">
        <v>44946</v>
      </c>
      <c r="AD262" s="19">
        <v>45108</v>
      </c>
      <c r="AE262" s="19"/>
      <c r="AF262" s="4" t="s">
        <v>43</v>
      </c>
    </row>
    <row r="263" spans="1:32" customFormat="1" ht="59.25" customHeight="1" x14ac:dyDescent="0.3">
      <c r="A263" s="18" t="s">
        <v>1647</v>
      </c>
      <c r="B263" s="19">
        <v>44903</v>
      </c>
      <c r="C263" s="17">
        <v>545</v>
      </c>
      <c r="D263" s="18"/>
      <c r="E263" s="23" t="s">
        <v>1648</v>
      </c>
      <c r="F263" s="19">
        <v>44936</v>
      </c>
      <c r="G263" s="17" t="s">
        <v>1649</v>
      </c>
      <c r="H263" s="4" t="s">
        <v>56</v>
      </c>
      <c r="I263" s="4" t="s">
        <v>1571</v>
      </c>
      <c r="J263" s="32">
        <v>293933110.25</v>
      </c>
      <c r="K263" s="33">
        <f t="shared" si="48"/>
        <v>293933110.25</v>
      </c>
      <c r="L263" s="33">
        <f t="shared" si="48"/>
        <v>293933110.25</v>
      </c>
      <c r="M263" s="4" t="s">
        <v>1572</v>
      </c>
      <c r="N263" s="4" t="s">
        <v>1573</v>
      </c>
      <c r="O263" s="4" t="s">
        <v>60</v>
      </c>
      <c r="P263" s="41">
        <v>0</v>
      </c>
      <c r="Q263" s="17">
        <v>100</v>
      </c>
      <c r="R263" s="17" t="s">
        <v>85</v>
      </c>
      <c r="S263" s="42">
        <v>5</v>
      </c>
      <c r="T263" s="33">
        <f t="shared" si="47"/>
        <v>904409.57</v>
      </c>
      <c r="U263" s="32">
        <f t="shared" si="41"/>
        <v>4522047.8499999996</v>
      </c>
      <c r="V263" s="32">
        <f t="shared" si="44"/>
        <v>325</v>
      </c>
      <c r="W263" s="32">
        <v>220</v>
      </c>
      <c r="X263" s="32">
        <v>105</v>
      </c>
      <c r="Y263" s="32"/>
      <c r="Z263" s="32">
        <f t="shared" si="42"/>
        <v>65</v>
      </c>
      <c r="AA263" s="32">
        <f t="shared" si="45"/>
        <v>65</v>
      </c>
      <c r="AB263" s="4" t="s">
        <v>1650</v>
      </c>
      <c r="AC263" s="19">
        <v>44946</v>
      </c>
      <c r="AD263" s="19">
        <v>45108</v>
      </c>
      <c r="AE263" s="19"/>
      <c r="AF263" s="4" t="s">
        <v>43</v>
      </c>
    </row>
    <row r="264" spans="1:32" customFormat="1" ht="59.25" customHeight="1" x14ac:dyDescent="0.3">
      <c r="A264" s="18" t="s">
        <v>1651</v>
      </c>
      <c r="B264" s="19">
        <v>44903</v>
      </c>
      <c r="C264" s="17">
        <v>545</v>
      </c>
      <c r="D264" s="18"/>
      <c r="E264" s="23" t="s">
        <v>1652</v>
      </c>
      <c r="F264" s="19">
        <v>44936</v>
      </c>
      <c r="G264" s="17" t="s">
        <v>1653</v>
      </c>
      <c r="H264" s="4" t="s">
        <v>56</v>
      </c>
      <c r="I264" s="4" t="s">
        <v>1571</v>
      </c>
      <c r="J264" s="32">
        <v>293933110.25</v>
      </c>
      <c r="K264" s="33">
        <f t="shared" si="48"/>
        <v>293933110.25</v>
      </c>
      <c r="L264" s="33">
        <f t="shared" si="48"/>
        <v>293933110.25</v>
      </c>
      <c r="M264" s="4" t="s">
        <v>1572</v>
      </c>
      <c r="N264" s="4" t="s">
        <v>1573</v>
      </c>
      <c r="O264" s="4" t="s">
        <v>60</v>
      </c>
      <c r="P264" s="41">
        <v>0</v>
      </c>
      <c r="Q264" s="17">
        <v>100</v>
      </c>
      <c r="R264" s="17" t="s">
        <v>85</v>
      </c>
      <c r="S264" s="42">
        <v>5</v>
      </c>
      <c r="T264" s="33">
        <f t="shared" si="47"/>
        <v>904409.57</v>
      </c>
      <c r="U264" s="32">
        <f t="shared" si="41"/>
        <v>4522047.8499999996</v>
      </c>
      <c r="V264" s="32">
        <f t="shared" si="44"/>
        <v>325</v>
      </c>
      <c r="W264" s="32">
        <v>225</v>
      </c>
      <c r="X264" s="32">
        <v>100</v>
      </c>
      <c r="Y264" s="32"/>
      <c r="Z264" s="32">
        <f t="shared" si="42"/>
        <v>65</v>
      </c>
      <c r="AA264" s="32">
        <f t="shared" si="45"/>
        <v>65</v>
      </c>
      <c r="AB264" s="4" t="s">
        <v>1654</v>
      </c>
      <c r="AC264" s="19">
        <v>44946</v>
      </c>
      <c r="AD264" s="19">
        <v>45108</v>
      </c>
      <c r="AE264" s="19"/>
      <c r="AF264" s="4" t="s">
        <v>43</v>
      </c>
    </row>
    <row r="265" spans="1:32" customFormat="1" ht="59.25" customHeight="1" x14ac:dyDescent="0.3">
      <c r="A265" s="18" t="s">
        <v>1655</v>
      </c>
      <c r="B265" s="19">
        <v>44903</v>
      </c>
      <c r="C265" s="17">
        <v>545</v>
      </c>
      <c r="D265" s="18"/>
      <c r="E265" s="23" t="s">
        <v>1656</v>
      </c>
      <c r="F265" s="19">
        <v>44936</v>
      </c>
      <c r="G265" s="17" t="s">
        <v>1657</v>
      </c>
      <c r="H265" s="4" t="s">
        <v>56</v>
      </c>
      <c r="I265" s="4" t="s">
        <v>1571</v>
      </c>
      <c r="J265" s="32">
        <v>298455158.10000002</v>
      </c>
      <c r="K265" s="33">
        <f t="shared" si="48"/>
        <v>298455158.10000002</v>
      </c>
      <c r="L265" s="33">
        <f t="shared" si="48"/>
        <v>298455158.10000002</v>
      </c>
      <c r="M265" s="4" t="s">
        <v>1572</v>
      </c>
      <c r="N265" s="4" t="s">
        <v>1573</v>
      </c>
      <c r="O265" s="4" t="s">
        <v>60</v>
      </c>
      <c r="P265" s="41">
        <v>0</v>
      </c>
      <c r="Q265" s="17">
        <v>100</v>
      </c>
      <c r="R265" s="17" t="s">
        <v>85</v>
      </c>
      <c r="S265" s="42">
        <v>5</v>
      </c>
      <c r="T265" s="33">
        <f t="shared" si="47"/>
        <v>904409.57000000007</v>
      </c>
      <c r="U265" s="32">
        <f t="shared" si="41"/>
        <v>4522047.8500000006</v>
      </c>
      <c r="V265" s="32">
        <f t="shared" si="44"/>
        <v>330</v>
      </c>
      <c r="W265" s="32">
        <v>330</v>
      </c>
      <c r="X265" s="32"/>
      <c r="Y265" s="32"/>
      <c r="Z265" s="32">
        <f t="shared" si="42"/>
        <v>66</v>
      </c>
      <c r="AA265" s="32">
        <f t="shared" si="45"/>
        <v>66</v>
      </c>
      <c r="AB265" s="4" t="s">
        <v>1658</v>
      </c>
      <c r="AC265" s="19">
        <v>44946</v>
      </c>
      <c r="AD265" s="19"/>
      <c r="AE265" s="19"/>
      <c r="AF265" s="4" t="s">
        <v>43</v>
      </c>
    </row>
    <row r="266" spans="1:32" customFormat="1" ht="59.25" customHeight="1" x14ac:dyDescent="0.3">
      <c r="A266" s="18" t="s">
        <v>1659</v>
      </c>
      <c r="B266" s="19">
        <v>44903</v>
      </c>
      <c r="C266" s="17">
        <v>545</v>
      </c>
      <c r="D266" s="18"/>
      <c r="E266" s="23" t="s">
        <v>1660</v>
      </c>
      <c r="F266" s="19">
        <v>44936</v>
      </c>
      <c r="G266" s="17" t="s">
        <v>1661</v>
      </c>
      <c r="H266" s="4" t="s">
        <v>56</v>
      </c>
      <c r="I266" s="4" t="s">
        <v>1571</v>
      </c>
      <c r="J266" s="32">
        <v>298455158.10000002</v>
      </c>
      <c r="K266" s="33">
        <f t="shared" si="48"/>
        <v>298455158.10000002</v>
      </c>
      <c r="L266" s="33">
        <f t="shared" si="48"/>
        <v>298455158.10000002</v>
      </c>
      <c r="M266" s="4" t="s">
        <v>1572</v>
      </c>
      <c r="N266" s="4" t="s">
        <v>1573</v>
      </c>
      <c r="O266" s="4" t="s">
        <v>60</v>
      </c>
      <c r="P266" s="41">
        <v>0</v>
      </c>
      <c r="Q266" s="17">
        <v>100</v>
      </c>
      <c r="R266" s="17" t="s">
        <v>85</v>
      </c>
      <c r="S266" s="42">
        <v>5</v>
      </c>
      <c r="T266" s="33">
        <f t="shared" si="47"/>
        <v>904409.57000000007</v>
      </c>
      <c r="U266" s="32">
        <f t="shared" si="41"/>
        <v>4522047.8500000006</v>
      </c>
      <c r="V266" s="32">
        <f t="shared" si="44"/>
        <v>330</v>
      </c>
      <c r="W266" s="32">
        <v>230</v>
      </c>
      <c r="X266" s="32">
        <v>100</v>
      </c>
      <c r="Y266" s="32"/>
      <c r="Z266" s="32">
        <f t="shared" si="42"/>
        <v>66</v>
      </c>
      <c r="AA266" s="32">
        <f t="shared" si="45"/>
        <v>66</v>
      </c>
      <c r="AB266" s="4" t="s">
        <v>1662</v>
      </c>
      <c r="AC266" s="19">
        <v>44946</v>
      </c>
      <c r="AD266" s="19">
        <v>45108</v>
      </c>
      <c r="AE266" s="19"/>
      <c r="AF266" s="4" t="s">
        <v>43</v>
      </c>
    </row>
    <row r="267" spans="1:32" customFormat="1" ht="59.25" customHeight="1" x14ac:dyDescent="0.3">
      <c r="A267" s="29" t="s">
        <v>1663</v>
      </c>
      <c r="B267" s="19">
        <v>44903</v>
      </c>
      <c r="C267" s="17">
        <v>545</v>
      </c>
      <c r="D267" s="18"/>
      <c r="E267" s="23" t="s">
        <v>1664</v>
      </c>
      <c r="F267" s="19">
        <v>44936</v>
      </c>
      <c r="G267" s="18" t="s">
        <v>1665</v>
      </c>
      <c r="H267" s="4" t="s">
        <v>56</v>
      </c>
      <c r="I267" s="4" t="s">
        <v>1571</v>
      </c>
      <c r="J267" s="32">
        <v>298455158.10000002</v>
      </c>
      <c r="K267" s="33">
        <f t="shared" si="48"/>
        <v>298455158.10000002</v>
      </c>
      <c r="L267" s="33">
        <f t="shared" si="48"/>
        <v>298455158.10000002</v>
      </c>
      <c r="M267" s="4" t="s">
        <v>1572</v>
      </c>
      <c r="N267" s="4" t="s">
        <v>1573</v>
      </c>
      <c r="O267" s="4" t="s">
        <v>60</v>
      </c>
      <c r="P267" s="17">
        <v>0</v>
      </c>
      <c r="Q267" s="17">
        <v>100</v>
      </c>
      <c r="R267" s="17" t="s">
        <v>85</v>
      </c>
      <c r="S267" s="42">
        <v>5</v>
      </c>
      <c r="T267" s="33">
        <f t="shared" si="47"/>
        <v>904409.57000000007</v>
      </c>
      <c r="U267" s="32">
        <f t="shared" si="41"/>
        <v>4522047.8500000006</v>
      </c>
      <c r="V267" s="32">
        <f t="shared" si="44"/>
        <v>330</v>
      </c>
      <c r="W267" s="32">
        <v>230</v>
      </c>
      <c r="X267" s="32">
        <v>100</v>
      </c>
      <c r="Y267" s="32"/>
      <c r="Z267" s="32">
        <f t="shared" si="42"/>
        <v>66</v>
      </c>
      <c r="AA267" s="32">
        <f t="shared" si="45"/>
        <v>66</v>
      </c>
      <c r="AB267" s="4" t="s">
        <v>1666</v>
      </c>
      <c r="AC267" s="19">
        <v>44946</v>
      </c>
      <c r="AD267" s="19">
        <v>45108</v>
      </c>
      <c r="AE267" s="19"/>
      <c r="AF267" s="4" t="s">
        <v>43</v>
      </c>
    </row>
    <row r="268" spans="1:32" customFormat="1" ht="59.25" customHeight="1" x14ac:dyDescent="0.3">
      <c r="A268" s="29" t="s">
        <v>1667</v>
      </c>
      <c r="B268" s="19">
        <v>44904</v>
      </c>
      <c r="C268" s="17">
        <v>545</v>
      </c>
      <c r="D268" s="18"/>
      <c r="E268" s="23" t="s">
        <v>1668</v>
      </c>
      <c r="F268" s="19">
        <v>44938</v>
      </c>
      <c r="G268" s="17" t="s">
        <v>1669</v>
      </c>
      <c r="H268" s="4" t="s">
        <v>90</v>
      </c>
      <c r="I268" s="4" t="s">
        <v>1530</v>
      </c>
      <c r="J268" s="32">
        <v>181209576.59999999</v>
      </c>
      <c r="K268" s="33">
        <f t="shared" si="48"/>
        <v>181209576.59999999</v>
      </c>
      <c r="L268" s="33">
        <f t="shared" si="48"/>
        <v>181209576.59999999</v>
      </c>
      <c r="M268" s="4" t="s">
        <v>1485</v>
      </c>
      <c r="N268" s="4" t="s">
        <v>1531</v>
      </c>
      <c r="O268" s="4" t="s">
        <v>854</v>
      </c>
      <c r="P268" s="17">
        <v>0</v>
      </c>
      <c r="Q268" s="17">
        <v>100</v>
      </c>
      <c r="R268" s="17" t="s">
        <v>1312</v>
      </c>
      <c r="S268" s="42">
        <v>30</v>
      </c>
      <c r="T268" s="33">
        <f t="shared" si="47"/>
        <v>25813.329999999998</v>
      </c>
      <c r="U268" s="32">
        <f t="shared" si="41"/>
        <v>774399.89999999991</v>
      </c>
      <c r="V268" s="32">
        <f t="shared" si="44"/>
        <v>7020</v>
      </c>
      <c r="W268" s="32">
        <v>7020</v>
      </c>
      <c r="X268" s="32"/>
      <c r="Y268" s="32"/>
      <c r="Z268" s="32">
        <f t="shared" si="42"/>
        <v>234</v>
      </c>
      <c r="AA268" s="32">
        <f t="shared" si="45"/>
        <v>234</v>
      </c>
      <c r="AB268" s="4" t="s">
        <v>1088</v>
      </c>
      <c r="AC268" s="19">
        <v>44986</v>
      </c>
      <c r="AD268" s="19"/>
      <c r="AE268" s="19"/>
      <c r="AF268" s="4" t="s">
        <v>43</v>
      </c>
    </row>
    <row r="269" spans="1:32" customFormat="1" ht="59.25" customHeight="1" x14ac:dyDescent="0.3">
      <c r="A269" s="29" t="s">
        <v>1670</v>
      </c>
      <c r="B269" s="19">
        <v>44904</v>
      </c>
      <c r="C269" s="17">
        <v>545</v>
      </c>
      <c r="D269" s="18"/>
      <c r="E269" s="23" t="s">
        <v>1671</v>
      </c>
      <c r="F269" s="19">
        <v>44938</v>
      </c>
      <c r="G269" s="18" t="s">
        <v>1672</v>
      </c>
      <c r="H269" s="4" t="s">
        <v>90</v>
      </c>
      <c r="I269" s="4" t="s">
        <v>1530</v>
      </c>
      <c r="J269" s="32">
        <v>232319970</v>
      </c>
      <c r="K269" s="33">
        <f t="shared" si="48"/>
        <v>232319970</v>
      </c>
      <c r="L269" s="33">
        <f t="shared" si="48"/>
        <v>232319970</v>
      </c>
      <c r="M269" s="4" t="s">
        <v>1485</v>
      </c>
      <c r="N269" s="4" t="s">
        <v>1531</v>
      </c>
      <c r="O269" s="4" t="s">
        <v>854</v>
      </c>
      <c r="P269" s="17">
        <v>0</v>
      </c>
      <c r="Q269" s="17">
        <v>100</v>
      </c>
      <c r="R269" s="17" t="s">
        <v>1312</v>
      </c>
      <c r="S269" s="43">
        <v>30</v>
      </c>
      <c r="T269" s="33">
        <f t="shared" si="47"/>
        <v>25813.33</v>
      </c>
      <c r="U269" s="32">
        <f t="shared" si="41"/>
        <v>774399.9</v>
      </c>
      <c r="V269" s="32">
        <f t="shared" si="44"/>
        <v>9000</v>
      </c>
      <c r="W269" s="32">
        <v>9000</v>
      </c>
      <c r="X269" s="32"/>
      <c r="Y269" s="32"/>
      <c r="Z269" s="32">
        <f t="shared" si="42"/>
        <v>300</v>
      </c>
      <c r="AA269" s="32">
        <f t="shared" si="45"/>
        <v>300</v>
      </c>
      <c r="AB269" s="4" t="s">
        <v>1401</v>
      </c>
      <c r="AC269" s="19">
        <v>44986</v>
      </c>
      <c r="AD269" s="19"/>
      <c r="AE269" s="19"/>
      <c r="AF269" s="4" t="s">
        <v>43</v>
      </c>
    </row>
    <row r="270" spans="1:32" customFormat="1" ht="59.25" customHeight="1" x14ac:dyDescent="0.3">
      <c r="A270" s="29" t="s">
        <v>1673</v>
      </c>
      <c r="B270" s="19">
        <v>44904</v>
      </c>
      <c r="C270" s="17">
        <v>545</v>
      </c>
      <c r="D270" s="18"/>
      <c r="E270" s="23" t="s">
        <v>1674</v>
      </c>
      <c r="F270" s="19">
        <v>44938</v>
      </c>
      <c r="G270" s="18" t="s">
        <v>1675</v>
      </c>
      <c r="H270" s="4" t="s">
        <v>90</v>
      </c>
      <c r="I270" s="4" t="s">
        <v>1530</v>
      </c>
      <c r="J270" s="32">
        <v>180435176.69999999</v>
      </c>
      <c r="K270" s="33">
        <f t="shared" si="48"/>
        <v>180435176.69999999</v>
      </c>
      <c r="L270" s="33">
        <f t="shared" si="48"/>
        <v>180435176.69999999</v>
      </c>
      <c r="M270" s="4" t="s">
        <v>1485</v>
      </c>
      <c r="N270" s="4" t="s">
        <v>1531</v>
      </c>
      <c r="O270" s="4" t="s">
        <v>854</v>
      </c>
      <c r="P270" s="17">
        <v>0</v>
      </c>
      <c r="Q270" s="17">
        <v>100</v>
      </c>
      <c r="R270" s="17" t="s">
        <v>1312</v>
      </c>
      <c r="S270" s="43">
        <v>30</v>
      </c>
      <c r="T270" s="33">
        <f t="shared" si="47"/>
        <v>25813.329999999998</v>
      </c>
      <c r="U270" s="32">
        <f t="shared" si="41"/>
        <v>774399.89999999991</v>
      </c>
      <c r="V270" s="32">
        <f t="shared" si="44"/>
        <v>6990</v>
      </c>
      <c r="W270" s="32">
        <v>6990</v>
      </c>
      <c r="X270" s="32"/>
      <c r="Y270" s="32"/>
      <c r="Z270" s="32">
        <f t="shared" si="42"/>
        <v>233</v>
      </c>
      <c r="AA270" s="32">
        <f t="shared" si="45"/>
        <v>233</v>
      </c>
      <c r="AB270" s="4" t="s">
        <v>1088</v>
      </c>
      <c r="AC270" s="19">
        <v>45005</v>
      </c>
      <c r="AD270" s="19"/>
      <c r="AE270" s="19"/>
      <c r="AF270" s="4" t="s">
        <v>43</v>
      </c>
    </row>
    <row r="271" spans="1:32" customFormat="1" ht="59.25" customHeight="1" x14ac:dyDescent="0.3">
      <c r="A271" s="18" t="s">
        <v>1676</v>
      </c>
      <c r="B271" s="19">
        <v>44904</v>
      </c>
      <c r="C271" s="17">
        <v>545</v>
      </c>
      <c r="D271" s="18"/>
      <c r="E271" s="23" t="s">
        <v>1677</v>
      </c>
      <c r="F271" s="19">
        <v>44938</v>
      </c>
      <c r="G271" s="17" t="s">
        <v>1678</v>
      </c>
      <c r="H271" s="4" t="s">
        <v>90</v>
      </c>
      <c r="I271" s="4" t="s">
        <v>1530</v>
      </c>
      <c r="J271" s="32">
        <v>293497562.10000002</v>
      </c>
      <c r="K271" s="33">
        <f t="shared" si="48"/>
        <v>293497562.10000002</v>
      </c>
      <c r="L271" s="33">
        <f t="shared" si="48"/>
        <v>293497562.10000002</v>
      </c>
      <c r="M271" s="4" t="s">
        <v>1485</v>
      </c>
      <c r="N271" s="4" t="s">
        <v>1531</v>
      </c>
      <c r="O271" s="4" t="s">
        <v>854</v>
      </c>
      <c r="P271" s="41">
        <v>0</v>
      </c>
      <c r="Q271" s="17">
        <v>100</v>
      </c>
      <c r="R271" s="17" t="s">
        <v>1312</v>
      </c>
      <c r="S271" s="42">
        <v>30</v>
      </c>
      <c r="T271" s="33">
        <f t="shared" si="47"/>
        <v>25813.33</v>
      </c>
      <c r="U271" s="32">
        <f t="shared" si="41"/>
        <v>774399.9</v>
      </c>
      <c r="V271" s="32">
        <f t="shared" si="44"/>
        <v>11370</v>
      </c>
      <c r="W271" s="32">
        <v>11370</v>
      </c>
      <c r="X271" s="32"/>
      <c r="Y271" s="32"/>
      <c r="Z271" s="32">
        <f t="shared" si="42"/>
        <v>379</v>
      </c>
      <c r="AA271" s="32">
        <f t="shared" si="45"/>
        <v>379</v>
      </c>
      <c r="AB271" s="4" t="s">
        <v>1679</v>
      </c>
      <c r="AC271" s="19">
        <v>44986</v>
      </c>
      <c r="AD271" s="19"/>
      <c r="AE271" s="19"/>
      <c r="AF271" s="4" t="s">
        <v>43</v>
      </c>
    </row>
    <row r="272" spans="1:32" customFormat="1" ht="59.25" customHeight="1" x14ac:dyDescent="0.3">
      <c r="A272" s="18" t="s">
        <v>1680</v>
      </c>
      <c r="B272" s="19">
        <v>44904</v>
      </c>
      <c r="C272" s="17">
        <v>545</v>
      </c>
      <c r="D272" s="18"/>
      <c r="E272" s="23" t="s">
        <v>1681</v>
      </c>
      <c r="F272" s="19">
        <v>44938</v>
      </c>
      <c r="G272" s="17" t="s">
        <v>1682</v>
      </c>
      <c r="H272" s="4" t="s">
        <v>90</v>
      </c>
      <c r="I272" s="4" t="s">
        <v>1530</v>
      </c>
      <c r="J272" s="32">
        <v>291174362.39999998</v>
      </c>
      <c r="K272" s="33">
        <f t="shared" si="48"/>
        <v>291174362.39999998</v>
      </c>
      <c r="L272" s="33">
        <f t="shared" si="48"/>
        <v>291174362.39999998</v>
      </c>
      <c r="M272" s="4" t="s">
        <v>1485</v>
      </c>
      <c r="N272" s="4" t="s">
        <v>1531</v>
      </c>
      <c r="O272" s="4" t="s">
        <v>854</v>
      </c>
      <c r="P272" s="41">
        <v>0</v>
      </c>
      <c r="Q272" s="17">
        <v>100</v>
      </c>
      <c r="R272" s="17" t="s">
        <v>1312</v>
      </c>
      <c r="S272" s="42">
        <v>30</v>
      </c>
      <c r="T272" s="33">
        <f t="shared" si="47"/>
        <v>25813.329999999998</v>
      </c>
      <c r="U272" s="32">
        <f t="shared" si="41"/>
        <v>774399.89999999991</v>
      </c>
      <c r="V272" s="32">
        <f t="shared" si="44"/>
        <v>11280</v>
      </c>
      <c r="W272" s="32">
        <v>11280</v>
      </c>
      <c r="X272" s="32"/>
      <c r="Y272" s="32"/>
      <c r="Z272" s="32">
        <f t="shared" si="42"/>
        <v>376</v>
      </c>
      <c r="AA272" s="32">
        <f t="shared" si="45"/>
        <v>376</v>
      </c>
      <c r="AB272" s="4" t="s">
        <v>1683</v>
      </c>
      <c r="AC272" s="19">
        <v>44986</v>
      </c>
      <c r="AD272" s="19"/>
      <c r="AE272" s="19"/>
      <c r="AF272" s="4" t="s">
        <v>43</v>
      </c>
    </row>
    <row r="273" spans="1:32" customFormat="1" ht="59.25" customHeight="1" x14ac:dyDescent="0.3">
      <c r="A273" s="18" t="s">
        <v>1684</v>
      </c>
      <c r="B273" s="19">
        <v>44904</v>
      </c>
      <c r="C273" s="17">
        <v>545</v>
      </c>
      <c r="D273" s="18"/>
      <c r="E273" s="23" t="s">
        <v>1685</v>
      </c>
      <c r="F273" s="19">
        <v>44938</v>
      </c>
      <c r="G273" s="17" t="s">
        <v>1686</v>
      </c>
      <c r="H273" s="4" t="s">
        <v>90</v>
      </c>
      <c r="I273" s="4" t="s">
        <v>1530</v>
      </c>
      <c r="J273" s="32">
        <v>298918361.39999998</v>
      </c>
      <c r="K273" s="33">
        <f t="shared" si="48"/>
        <v>298918361.39999998</v>
      </c>
      <c r="L273" s="33">
        <f t="shared" si="48"/>
        <v>298918361.39999998</v>
      </c>
      <c r="M273" s="4" t="s">
        <v>1485</v>
      </c>
      <c r="N273" s="4" t="s">
        <v>1531</v>
      </c>
      <c r="O273" s="4" t="s">
        <v>854</v>
      </c>
      <c r="P273" s="41">
        <v>0</v>
      </c>
      <c r="Q273" s="17">
        <v>100</v>
      </c>
      <c r="R273" s="17" t="s">
        <v>1312</v>
      </c>
      <c r="S273" s="42">
        <v>30</v>
      </c>
      <c r="T273" s="33">
        <f t="shared" si="47"/>
        <v>25813.329999999998</v>
      </c>
      <c r="U273" s="32">
        <f t="shared" si="41"/>
        <v>774399.89999999991</v>
      </c>
      <c r="V273" s="32">
        <f t="shared" si="44"/>
        <v>11580</v>
      </c>
      <c r="W273" s="32">
        <v>11580</v>
      </c>
      <c r="X273" s="32"/>
      <c r="Y273" s="32"/>
      <c r="Z273" s="32">
        <f t="shared" si="42"/>
        <v>386</v>
      </c>
      <c r="AA273" s="32">
        <f t="shared" si="45"/>
        <v>386</v>
      </c>
      <c r="AB273" s="4" t="s">
        <v>1687</v>
      </c>
      <c r="AC273" s="19">
        <v>44986</v>
      </c>
      <c r="AD273" s="19"/>
      <c r="AE273" s="19"/>
      <c r="AF273" s="4" t="s">
        <v>43</v>
      </c>
    </row>
    <row r="274" spans="1:32" customFormat="1" ht="59.25" customHeight="1" x14ac:dyDescent="0.3">
      <c r="A274" s="18" t="s">
        <v>1688</v>
      </c>
      <c r="B274" s="19">
        <v>44904</v>
      </c>
      <c r="C274" s="17">
        <v>545</v>
      </c>
      <c r="D274" s="18"/>
      <c r="E274" s="23" t="s">
        <v>1689</v>
      </c>
      <c r="F274" s="19">
        <v>44938</v>
      </c>
      <c r="G274" s="17" t="s">
        <v>1690</v>
      </c>
      <c r="H274" s="4" t="s">
        <v>90</v>
      </c>
      <c r="I274" s="4" t="s">
        <v>1530</v>
      </c>
      <c r="J274" s="32">
        <v>289625562.60000002</v>
      </c>
      <c r="K274" s="33">
        <f t="shared" si="48"/>
        <v>289625562.60000002</v>
      </c>
      <c r="L274" s="33">
        <f t="shared" si="48"/>
        <v>289625562.60000002</v>
      </c>
      <c r="M274" s="4" t="s">
        <v>1485</v>
      </c>
      <c r="N274" s="4" t="s">
        <v>1531</v>
      </c>
      <c r="O274" s="4" t="s">
        <v>854</v>
      </c>
      <c r="P274" s="41">
        <v>0</v>
      </c>
      <c r="Q274" s="17">
        <v>100</v>
      </c>
      <c r="R274" s="17" t="s">
        <v>1312</v>
      </c>
      <c r="S274" s="42">
        <v>30</v>
      </c>
      <c r="T274" s="33">
        <f t="shared" si="47"/>
        <v>25813.33</v>
      </c>
      <c r="U274" s="32">
        <f t="shared" si="41"/>
        <v>774399.9</v>
      </c>
      <c r="V274" s="32">
        <f t="shared" si="44"/>
        <v>11220</v>
      </c>
      <c r="W274" s="32">
        <v>11220</v>
      </c>
      <c r="X274" s="32"/>
      <c r="Y274" s="32"/>
      <c r="Z274" s="32">
        <f t="shared" si="42"/>
        <v>374</v>
      </c>
      <c r="AA274" s="32">
        <f t="shared" si="45"/>
        <v>374</v>
      </c>
      <c r="AB274" s="4" t="s">
        <v>1691</v>
      </c>
      <c r="AC274" s="19">
        <v>44986</v>
      </c>
      <c r="AD274" s="19"/>
      <c r="AE274" s="19"/>
      <c r="AF274" s="4" t="s">
        <v>43</v>
      </c>
    </row>
    <row r="275" spans="1:32" customFormat="1" ht="59.25" customHeight="1" x14ac:dyDescent="0.3">
      <c r="A275" s="18" t="s">
        <v>1692</v>
      </c>
      <c r="B275" s="19">
        <v>44904</v>
      </c>
      <c r="C275" s="17">
        <v>545</v>
      </c>
      <c r="D275" s="18"/>
      <c r="E275" s="23" t="s">
        <v>1693</v>
      </c>
      <c r="F275" s="19">
        <v>44938</v>
      </c>
      <c r="G275" s="17" t="s">
        <v>1694</v>
      </c>
      <c r="H275" s="4" t="s">
        <v>90</v>
      </c>
      <c r="I275" s="4" t="s">
        <v>1530</v>
      </c>
      <c r="J275" s="32">
        <v>284979163.19999999</v>
      </c>
      <c r="K275" s="33">
        <f t="shared" si="48"/>
        <v>284979163.19999999</v>
      </c>
      <c r="L275" s="33">
        <f t="shared" si="48"/>
        <v>284979163.19999999</v>
      </c>
      <c r="M275" s="4" t="s">
        <v>1485</v>
      </c>
      <c r="N275" s="4" t="s">
        <v>1531</v>
      </c>
      <c r="O275" s="4" t="s">
        <v>854</v>
      </c>
      <c r="P275" s="41">
        <v>0</v>
      </c>
      <c r="Q275" s="17">
        <v>100</v>
      </c>
      <c r="R275" s="17" t="s">
        <v>1312</v>
      </c>
      <c r="S275" s="42">
        <v>30</v>
      </c>
      <c r="T275" s="33">
        <f t="shared" si="47"/>
        <v>25813.329999999998</v>
      </c>
      <c r="U275" s="32">
        <f t="shared" si="41"/>
        <v>774399.89999999991</v>
      </c>
      <c r="V275" s="32">
        <f t="shared" si="44"/>
        <v>11040</v>
      </c>
      <c r="W275" s="32">
        <v>11040</v>
      </c>
      <c r="X275" s="32"/>
      <c r="Y275" s="32"/>
      <c r="Z275" s="32">
        <f t="shared" si="42"/>
        <v>368</v>
      </c>
      <c r="AA275" s="32">
        <f t="shared" si="45"/>
        <v>368</v>
      </c>
      <c r="AB275" s="4" t="s">
        <v>1695</v>
      </c>
      <c r="AC275" s="19">
        <v>44986</v>
      </c>
      <c r="AD275" s="19"/>
      <c r="AE275" s="19"/>
      <c r="AF275" s="4" t="s">
        <v>43</v>
      </c>
    </row>
    <row r="276" spans="1:32" customFormat="1" ht="59.25" customHeight="1" x14ac:dyDescent="0.3">
      <c r="A276" s="18" t="s">
        <v>1696</v>
      </c>
      <c r="B276" s="19">
        <v>44904</v>
      </c>
      <c r="C276" s="17">
        <v>545</v>
      </c>
      <c r="D276" s="18"/>
      <c r="E276" s="23" t="s">
        <v>1697</v>
      </c>
      <c r="F276" s="19">
        <v>44938</v>
      </c>
      <c r="G276" s="17" t="s">
        <v>1698</v>
      </c>
      <c r="H276" s="4" t="s">
        <v>90</v>
      </c>
      <c r="I276" s="4" t="s">
        <v>1699</v>
      </c>
      <c r="J276" s="32">
        <v>232320330</v>
      </c>
      <c r="K276" s="33">
        <f t="shared" si="48"/>
        <v>232320330</v>
      </c>
      <c r="L276" s="33">
        <f t="shared" si="48"/>
        <v>232320330</v>
      </c>
      <c r="M276" s="4" t="s">
        <v>1485</v>
      </c>
      <c r="N276" s="4" t="s">
        <v>1700</v>
      </c>
      <c r="O276" s="4" t="s">
        <v>854</v>
      </c>
      <c r="P276" s="41">
        <v>0</v>
      </c>
      <c r="Q276" s="17">
        <v>100</v>
      </c>
      <c r="R276" s="17" t="s">
        <v>1312</v>
      </c>
      <c r="S276" s="42">
        <v>120</v>
      </c>
      <c r="T276" s="33">
        <f t="shared" si="47"/>
        <v>25813.37</v>
      </c>
      <c r="U276" s="32">
        <f t="shared" si="41"/>
        <v>3097604.4</v>
      </c>
      <c r="V276" s="32">
        <f t="shared" si="44"/>
        <v>9000</v>
      </c>
      <c r="W276" s="32">
        <v>7320</v>
      </c>
      <c r="X276" s="32">
        <v>1680</v>
      </c>
      <c r="Y276" s="32"/>
      <c r="Z276" s="32">
        <f t="shared" si="42"/>
        <v>75</v>
      </c>
      <c r="AA276" s="32">
        <f t="shared" si="45"/>
        <v>75</v>
      </c>
      <c r="AB276" s="4" t="s">
        <v>1176</v>
      </c>
      <c r="AC276" s="19">
        <v>44986</v>
      </c>
      <c r="AD276" s="19">
        <v>45031</v>
      </c>
      <c r="AE276" s="19"/>
      <c r="AF276" s="4" t="s">
        <v>43</v>
      </c>
    </row>
    <row r="277" spans="1:32" customFormat="1" ht="59.25" customHeight="1" x14ac:dyDescent="0.3">
      <c r="A277" s="18" t="s">
        <v>1701</v>
      </c>
      <c r="B277" s="19">
        <v>44904</v>
      </c>
      <c r="C277" s="17">
        <v>545</v>
      </c>
      <c r="D277" s="18"/>
      <c r="E277" s="23" t="s">
        <v>1702</v>
      </c>
      <c r="F277" s="19">
        <v>44938</v>
      </c>
      <c r="G277" s="17" t="s">
        <v>1703</v>
      </c>
      <c r="H277" s="4" t="s">
        <v>90</v>
      </c>
      <c r="I277" s="4" t="s">
        <v>1704</v>
      </c>
      <c r="J277" s="32">
        <v>244710747.59999999</v>
      </c>
      <c r="K277" s="33">
        <f t="shared" ref="K277:L296" si="49">J277</f>
        <v>244710747.59999999</v>
      </c>
      <c r="L277" s="33">
        <f t="shared" si="49"/>
        <v>244710747.59999999</v>
      </c>
      <c r="M277" s="4" t="s">
        <v>1485</v>
      </c>
      <c r="N277" s="4" t="s">
        <v>1486</v>
      </c>
      <c r="O277" s="4" t="s">
        <v>854</v>
      </c>
      <c r="P277" s="41">
        <v>0</v>
      </c>
      <c r="Q277" s="17">
        <v>100</v>
      </c>
      <c r="R277" s="17" t="s">
        <v>1312</v>
      </c>
      <c r="S277" s="42">
        <v>15</v>
      </c>
      <c r="T277" s="33">
        <f t="shared" si="47"/>
        <v>25813.37</v>
      </c>
      <c r="U277" s="32">
        <f t="shared" si="41"/>
        <v>387200.55</v>
      </c>
      <c r="V277" s="32">
        <f t="shared" si="44"/>
        <v>9480</v>
      </c>
      <c r="W277" s="32">
        <v>9480</v>
      </c>
      <c r="X277" s="32"/>
      <c r="Y277" s="32"/>
      <c r="Z277" s="32">
        <f t="shared" si="42"/>
        <v>632</v>
      </c>
      <c r="AA277" s="32">
        <f t="shared" si="45"/>
        <v>632</v>
      </c>
      <c r="AB277" s="4" t="s">
        <v>1705</v>
      </c>
      <c r="AC277" s="19">
        <v>44986</v>
      </c>
      <c r="AD277" s="19"/>
      <c r="AE277" s="19"/>
      <c r="AF277" s="4" t="s">
        <v>43</v>
      </c>
    </row>
    <row r="278" spans="1:32" customFormat="1" ht="59.25" customHeight="1" x14ac:dyDescent="0.3">
      <c r="A278" s="18" t="s">
        <v>1706</v>
      </c>
      <c r="B278" s="19">
        <v>44904</v>
      </c>
      <c r="C278" s="17">
        <v>545</v>
      </c>
      <c r="D278" s="18"/>
      <c r="E278" s="23" t="s">
        <v>1707</v>
      </c>
      <c r="F278" s="19">
        <v>44938</v>
      </c>
      <c r="G278" s="17" t="s">
        <v>1708</v>
      </c>
      <c r="H278" s="4" t="s">
        <v>90</v>
      </c>
      <c r="I278" s="4" t="s">
        <v>1530</v>
      </c>
      <c r="J278" s="32">
        <v>291174362.39999998</v>
      </c>
      <c r="K278" s="33">
        <f t="shared" si="49"/>
        <v>291174362.39999998</v>
      </c>
      <c r="L278" s="33">
        <f t="shared" si="49"/>
        <v>291174362.39999998</v>
      </c>
      <c r="M278" s="4" t="s">
        <v>1485</v>
      </c>
      <c r="N278" s="4" t="s">
        <v>1531</v>
      </c>
      <c r="O278" s="4" t="s">
        <v>854</v>
      </c>
      <c r="P278" s="41">
        <v>0</v>
      </c>
      <c r="Q278" s="17">
        <v>100</v>
      </c>
      <c r="R278" s="17" t="s">
        <v>1312</v>
      </c>
      <c r="S278" s="42">
        <v>30</v>
      </c>
      <c r="T278" s="33">
        <f t="shared" si="47"/>
        <v>25813.329999999998</v>
      </c>
      <c r="U278" s="32">
        <f t="shared" ref="U278:U339" si="50">T278*S278</f>
        <v>774399.89999999991</v>
      </c>
      <c r="V278" s="32">
        <f t="shared" si="44"/>
        <v>11280</v>
      </c>
      <c r="W278" s="32">
        <v>11280</v>
      </c>
      <c r="X278" s="32"/>
      <c r="Y278" s="32"/>
      <c r="Z278" s="32">
        <f t="shared" ref="Z278:Z339" si="51">V278/S278</f>
        <v>376</v>
      </c>
      <c r="AA278" s="32">
        <f t="shared" si="45"/>
        <v>376</v>
      </c>
      <c r="AB278" s="4" t="s">
        <v>1709</v>
      </c>
      <c r="AC278" s="19">
        <v>44986</v>
      </c>
      <c r="AD278" s="19"/>
      <c r="AE278" s="19"/>
      <c r="AF278" s="4" t="s">
        <v>43</v>
      </c>
    </row>
    <row r="279" spans="1:32" customFormat="1" ht="59.25" customHeight="1" x14ac:dyDescent="0.3">
      <c r="A279" s="18" t="s">
        <v>1710</v>
      </c>
      <c r="B279" s="19">
        <v>44904</v>
      </c>
      <c r="C279" s="17">
        <v>545</v>
      </c>
      <c r="D279" s="18"/>
      <c r="E279" s="23" t="s">
        <v>1711</v>
      </c>
      <c r="F279" s="19">
        <v>44938</v>
      </c>
      <c r="G279" s="17" t="s">
        <v>1712</v>
      </c>
      <c r="H279" s="4" t="s">
        <v>90</v>
      </c>
      <c r="I279" s="4" t="s">
        <v>1704</v>
      </c>
      <c r="J279" s="32">
        <v>254777961.90000001</v>
      </c>
      <c r="K279" s="33">
        <f t="shared" si="49"/>
        <v>254777961.90000001</v>
      </c>
      <c r="L279" s="33">
        <f t="shared" si="49"/>
        <v>254777961.90000001</v>
      </c>
      <c r="M279" s="4" t="s">
        <v>1485</v>
      </c>
      <c r="N279" s="4" t="s">
        <v>1486</v>
      </c>
      <c r="O279" s="4" t="s">
        <v>854</v>
      </c>
      <c r="P279" s="41">
        <v>0</v>
      </c>
      <c r="Q279" s="17">
        <v>100</v>
      </c>
      <c r="R279" s="17" t="s">
        <v>1312</v>
      </c>
      <c r="S279" s="42">
        <v>15</v>
      </c>
      <c r="T279" s="33">
        <f t="shared" si="47"/>
        <v>25813.37</v>
      </c>
      <c r="U279" s="32">
        <f t="shared" si="50"/>
        <v>387200.55</v>
      </c>
      <c r="V279" s="32">
        <f t="shared" si="44"/>
        <v>9870</v>
      </c>
      <c r="W279" s="32">
        <v>9870</v>
      </c>
      <c r="X279" s="32"/>
      <c r="Y279" s="32"/>
      <c r="Z279" s="32">
        <f t="shared" si="51"/>
        <v>658</v>
      </c>
      <c r="AA279" s="32">
        <f t="shared" si="45"/>
        <v>658</v>
      </c>
      <c r="AB279" s="4" t="s">
        <v>1713</v>
      </c>
      <c r="AC279" s="19">
        <v>44986</v>
      </c>
      <c r="AD279" s="19"/>
      <c r="AE279" s="19"/>
      <c r="AF279" s="4" t="s">
        <v>43</v>
      </c>
    </row>
    <row r="280" spans="1:32" customFormat="1" ht="59.25" customHeight="1" x14ac:dyDescent="0.3">
      <c r="A280" s="18" t="s">
        <v>1714</v>
      </c>
      <c r="B280" s="19">
        <v>44904</v>
      </c>
      <c r="C280" s="17">
        <v>545</v>
      </c>
      <c r="D280" s="18"/>
      <c r="E280" s="23" t="s">
        <v>1715</v>
      </c>
      <c r="F280" s="19">
        <v>44938</v>
      </c>
      <c r="G280" s="17" t="s">
        <v>1716</v>
      </c>
      <c r="H280" s="4" t="s">
        <v>90</v>
      </c>
      <c r="I280" s="4" t="s">
        <v>1530</v>
      </c>
      <c r="J280" s="32">
        <v>195923174.69999999</v>
      </c>
      <c r="K280" s="33">
        <f t="shared" si="49"/>
        <v>195923174.69999999</v>
      </c>
      <c r="L280" s="33">
        <f t="shared" si="49"/>
        <v>195923174.69999999</v>
      </c>
      <c r="M280" s="4" t="s">
        <v>1485</v>
      </c>
      <c r="N280" s="4" t="s">
        <v>1531</v>
      </c>
      <c r="O280" s="4" t="s">
        <v>854</v>
      </c>
      <c r="P280" s="41">
        <v>0</v>
      </c>
      <c r="Q280" s="17">
        <v>100</v>
      </c>
      <c r="R280" s="17" t="s">
        <v>1312</v>
      </c>
      <c r="S280" s="42">
        <v>30</v>
      </c>
      <c r="T280" s="33">
        <f t="shared" si="47"/>
        <v>25813.329999999998</v>
      </c>
      <c r="U280" s="32">
        <f t="shared" si="50"/>
        <v>774399.89999999991</v>
      </c>
      <c r="V280" s="32">
        <f t="shared" si="44"/>
        <v>7590</v>
      </c>
      <c r="W280" s="32">
        <v>7590</v>
      </c>
      <c r="X280" s="32"/>
      <c r="Y280" s="32"/>
      <c r="Z280" s="32">
        <f t="shared" si="51"/>
        <v>253</v>
      </c>
      <c r="AA280" s="32">
        <f t="shared" si="45"/>
        <v>253</v>
      </c>
      <c r="AB280" s="4" t="s">
        <v>1396</v>
      </c>
      <c r="AC280" s="19">
        <v>45005</v>
      </c>
      <c r="AD280" s="19"/>
      <c r="AE280" s="19"/>
      <c r="AF280" s="4" t="s">
        <v>43</v>
      </c>
    </row>
    <row r="281" spans="1:32" customFormat="1" ht="59.25" customHeight="1" x14ac:dyDescent="0.3">
      <c r="A281" s="18" t="s">
        <v>1717</v>
      </c>
      <c r="B281" s="19">
        <v>44904</v>
      </c>
      <c r="C281" s="17">
        <v>545</v>
      </c>
      <c r="D281" s="18"/>
      <c r="E281" s="23" t="s">
        <v>1718</v>
      </c>
      <c r="F281" s="19">
        <v>44938</v>
      </c>
      <c r="G281" s="17" t="s">
        <v>1719</v>
      </c>
      <c r="H281" s="4" t="s">
        <v>90</v>
      </c>
      <c r="I281" s="4" t="s">
        <v>1530</v>
      </c>
      <c r="J281" s="32">
        <v>288851162.69999999</v>
      </c>
      <c r="K281" s="33">
        <f t="shared" si="49"/>
        <v>288851162.69999999</v>
      </c>
      <c r="L281" s="33">
        <f t="shared" si="49"/>
        <v>288851162.69999999</v>
      </c>
      <c r="M281" s="4" t="s">
        <v>1485</v>
      </c>
      <c r="N281" s="4" t="s">
        <v>1720</v>
      </c>
      <c r="O281" s="4" t="s">
        <v>854</v>
      </c>
      <c r="P281" s="41">
        <v>0</v>
      </c>
      <c r="Q281" s="17">
        <v>100</v>
      </c>
      <c r="R281" s="17" t="s">
        <v>1312</v>
      </c>
      <c r="S281" s="42">
        <v>30</v>
      </c>
      <c r="T281" s="33">
        <f t="shared" si="47"/>
        <v>25813.329999999998</v>
      </c>
      <c r="U281" s="32">
        <f t="shared" si="50"/>
        <v>774399.89999999991</v>
      </c>
      <c r="V281" s="32">
        <f t="shared" si="44"/>
        <v>11190</v>
      </c>
      <c r="W281" s="32">
        <v>11190</v>
      </c>
      <c r="X281" s="32"/>
      <c r="Y281" s="32"/>
      <c r="Z281" s="32">
        <f t="shared" si="51"/>
        <v>373</v>
      </c>
      <c r="AA281" s="32">
        <f t="shared" si="45"/>
        <v>373</v>
      </c>
      <c r="AB281" s="4" t="s">
        <v>1721</v>
      </c>
      <c r="AC281" s="19">
        <v>44986</v>
      </c>
      <c r="AD281" s="19"/>
      <c r="AE281" s="19"/>
      <c r="AF281" s="4" t="s">
        <v>43</v>
      </c>
    </row>
    <row r="282" spans="1:32" customFormat="1" ht="59.25" customHeight="1" x14ac:dyDescent="0.3">
      <c r="A282" s="18" t="s">
        <v>1722</v>
      </c>
      <c r="B282" s="19">
        <v>44904</v>
      </c>
      <c r="C282" s="17">
        <v>545</v>
      </c>
      <c r="D282" s="18"/>
      <c r="E282" s="23" t="s">
        <v>1723</v>
      </c>
      <c r="F282" s="19">
        <v>44938</v>
      </c>
      <c r="G282" s="17" t="s">
        <v>1724</v>
      </c>
      <c r="H282" s="4" t="s">
        <v>90</v>
      </c>
      <c r="I282" s="4" t="s">
        <v>1530</v>
      </c>
      <c r="J282" s="32">
        <v>195923174.69999999</v>
      </c>
      <c r="K282" s="33">
        <f t="shared" si="49"/>
        <v>195923174.69999999</v>
      </c>
      <c r="L282" s="33">
        <f t="shared" si="49"/>
        <v>195923174.69999999</v>
      </c>
      <c r="M282" s="4" t="s">
        <v>1485</v>
      </c>
      <c r="N282" s="4" t="s">
        <v>1531</v>
      </c>
      <c r="O282" s="4" t="s">
        <v>854</v>
      </c>
      <c r="P282" s="41">
        <v>0</v>
      </c>
      <c r="Q282" s="17">
        <v>100</v>
      </c>
      <c r="R282" s="17" t="s">
        <v>1312</v>
      </c>
      <c r="S282" s="42">
        <v>30</v>
      </c>
      <c r="T282" s="33">
        <f t="shared" si="47"/>
        <v>25813.329999999998</v>
      </c>
      <c r="U282" s="32">
        <f t="shared" si="50"/>
        <v>774399.89999999991</v>
      </c>
      <c r="V282" s="32">
        <f t="shared" si="44"/>
        <v>7590</v>
      </c>
      <c r="W282" s="32">
        <v>7590</v>
      </c>
      <c r="X282" s="32"/>
      <c r="Y282" s="32"/>
      <c r="Z282" s="32">
        <f t="shared" si="51"/>
        <v>253</v>
      </c>
      <c r="AA282" s="32">
        <f t="shared" si="45"/>
        <v>253</v>
      </c>
      <c r="AB282" s="4" t="s">
        <v>1396</v>
      </c>
      <c r="AC282" s="19">
        <v>44986</v>
      </c>
      <c r="AD282" s="19"/>
      <c r="AE282" s="19"/>
      <c r="AF282" s="4" t="s">
        <v>43</v>
      </c>
    </row>
    <row r="283" spans="1:32" customFormat="1" ht="59.25" customHeight="1" x14ac:dyDescent="0.3">
      <c r="A283" s="18" t="s">
        <v>1725</v>
      </c>
      <c r="B283" s="19">
        <v>44904</v>
      </c>
      <c r="C283" s="17">
        <v>545</v>
      </c>
      <c r="D283" s="18"/>
      <c r="E283" s="23" t="s">
        <v>1726</v>
      </c>
      <c r="F283" s="19">
        <v>44937</v>
      </c>
      <c r="G283" s="17" t="s">
        <v>1727</v>
      </c>
      <c r="H283" s="4" t="s">
        <v>624</v>
      </c>
      <c r="I283" s="4" t="s">
        <v>1728</v>
      </c>
      <c r="J283" s="32">
        <v>283196981.75999999</v>
      </c>
      <c r="K283" s="33">
        <f t="shared" si="49"/>
        <v>283196981.75999999</v>
      </c>
      <c r="L283" s="33">
        <f t="shared" si="49"/>
        <v>283196981.75999999</v>
      </c>
      <c r="M283" s="4" t="s">
        <v>1729</v>
      </c>
      <c r="N283" s="4" t="s">
        <v>1730</v>
      </c>
      <c r="O283" s="4" t="s">
        <v>1259</v>
      </c>
      <c r="P283" s="41">
        <v>0</v>
      </c>
      <c r="Q283" s="17">
        <v>100</v>
      </c>
      <c r="R283" s="17" t="s">
        <v>406</v>
      </c>
      <c r="S283" s="48">
        <v>18541.599999999999</v>
      </c>
      <c r="T283" s="33">
        <f t="shared" si="47"/>
        <v>47.73</v>
      </c>
      <c r="U283" s="32">
        <f t="shared" si="50"/>
        <v>884990.56799999985</v>
      </c>
      <c r="V283" s="32">
        <f t="shared" ref="V283:V339" si="52">W283+X283+Y283</f>
        <v>5933312</v>
      </c>
      <c r="W283" s="32">
        <v>3300404.8</v>
      </c>
      <c r="X283" s="32">
        <v>2632907.2000000002</v>
      </c>
      <c r="Y283" s="32"/>
      <c r="Z283" s="32">
        <f t="shared" si="51"/>
        <v>320</v>
      </c>
      <c r="AA283" s="32">
        <f t="shared" si="45"/>
        <v>320</v>
      </c>
      <c r="AB283" s="4" t="s">
        <v>1176</v>
      </c>
      <c r="AC283" s="19">
        <v>45017</v>
      </c>
      <c r="AD283" s="19">
        <v>45108</v>
      </c>
      <c r="AE283" s="19"/>
      <c r="AF283" s="4" t="s">
        <v>43</v>
      </c>
    </row>
    <row r="284" spans="1:32" customFormat="1" ht="42.75" customHeight="1" x14ac:dyDescent="0.3">
      <c r="A284" s="18" t="s">
        <v>1731</v>
      </c>
      <c r="B284" s="19">
        <v>44908</v>
      </c>
      <c r="C284" s="17">
        <v>1688</v>
      </c>
      <c r="D284" s="18"/>
      <c r="E284" s="23" t="s">
        <v>1732</v>
      </c>
      <c r="F284" s="19"/>
      <c r="G284" s="17"/>
      <c r="H284" s="4"/>
      <c r="I284" s="4" t="s">
        <v>1733</v>
      </c>
      <c r="J284" s="32">
        <v>0</v>
      </c>
      <c r="K284" s="33">
        <f t="shared" si="49"/>
        <v>0</v>
      </c>
      <c r="L284" s="33">
        <f t="shared" si="49"/>
        <v>0</v>
      </c>
      <c r="M284" s="4"/>
      <c r="N284" s="4"/>
      <c r="O284" s="4"/>
      <c r="P284" s="41"/>
      <c r="Q284" s="17"/>
      <c r="R284" s="17"/>
      <c r="S284" s="42"/>
      <c r="T284" s="33" t="e">
        <f t="shared" si="47"/>
        <v>#DIV/0!</v>
      </c>
      <c r="U284" s="32" t="e">
        <f t="shared" si="50"/>
        <v>#DIV/0!</v>
      </c>
      <c r="V284" s="32">
        <f t="shared" si="52"/>
        <v>0</v>
      </c>
      <c r="W284" s="32"/>
      <c r="X284" s="32"/>
      <c r="Y284" s="32"/>
      <c r="Z284" s="32" t="e">
        <f t="shared" si="51"/>
        <v>#DIV/0!</v>
      </c>
      <c r="AA284" s="32" t="e">
        <f t="shared" si="45"/>
        <v>#DIV/0!</v>
      </c>
      <c r="AB284" s="4"/>
      <c r="AC284" s="19"/>
      <c r="AD284" s="19"/>
      <c r="AE284" s="19"/>
      <c r="AF284" s="4"/>
    </row>
    <row r="285" spans="1:32" customFormat="1" ht="39" customHeight="1" x14ac:dyDescent="0.3">
      <c r="A285" s="18" t="s">
        <v>1734</v>
      </c>
      <c r="B285" s="19">
        <v>44908</v>
      </c>
      <c r="C285" s="17">
        <v>1688</v>
      </c>
      <c r="D285" s="18"/>
      <c r="E285" s="23" t="s">
        <v>1735</v>
      </c>
      <c r="F285" s="19"/>
      <c r="G285" s="17"/>
      <c r="H285" s="4"/>
      <c r="I285" s="4" t="s">
        <v>1733</v>
      </c>
      <c r="J285" s="32">
        <v>0</v>
      </c>
      <c r="K285" s="33">
        <f t="shared" si="49"/>
        <v>0</v>
      </c>
      <c r="L285" s="33">
        <f t="shared" si="49"/>
        <v>0</v>
      </c>
      <c r="M285" s="4"/>
      <c r="N285" s="4"/>
      <c r="O285" s="4"/>
      <c r="P285" s="41"/>
      <c r="Q285" s="17"/>
      <c r="R285" s="17"/>
      <c r="S285" s="42"/>
      <c r="T285" s="33" t="e">
        <f t="shared" si="47"/>
        <v>#DIV/0!</v>
      </c>
      <c r="U285" s="32" t="e">
        <f t="shared" si="50"/>
        <v>#DIV/0!</v>
      </c>
      <c r="V285" s="32">
        <f t="shared" si="52"/>
        <v>0</v>
      </c>
      <c r="W285" s="32"/>
      <c r="X285" s="32"/>
      <c r="Y285" s="32"/>
      <c r="Z285" s="32" t="e">
        <f t="shared" si="51"/>
        <v>#DIV/0!</v>
      </c>
      <c r="AA285" s="32" t="e">
        <f t="shared" si="45"/>
        <v>#DIV/0!</v>
      </c>
      <c r="AB285" s="4"/>
      <c r="AC285" s="19"/>
      <c r="AD285" s="19"/>
      <c r="AE285" s="19"/>
      <c r="AF285" s="4"/>
    </row>
    <row r="286" spans="1:32" ht="51" customHeight="1" x14ac:dyDescent="0.3">
      <c r="A286" s="18" t="s">
        <v>1736</v>
      </c>
      <c r="B286" s="19"/>
      <c r="C286" s="17"/>
      <c r="D286" s="18"/>
      <c r="E286" s="4"/>
      <c r="F286" s="19"/>
      <c r="G286" s="17"/>
      <c r="H286" s="4"/>
      <c r="I286" s="4"/>
      <c r="J286" s="32">
        <v>0</v>
      </c>
      <c r="K286" s="33">
        <f t="shared" si="49"/>
        <v>0</v>
      </c>
      <c r="L286" s="33">
        <f t="shared" si="49"/>
        <v>0</v>
      </c>
      <c r="M286" s="4"/>
      <c r="N286" s="4"/>
      <c r="O286" s="4"/>
      <c r="P286" s="41"/>
      <c r="Q286" s="17"/>
      <c r="R286" s="17"/>
      <c r="S286" s="42"/>
      <c r="T286" s="33" t="e">
        <f t="shared" si="47"/>
        <v>#DIV/0!</v>
      </c>
      <c r="U286" s="32" t="e">
        <f t="shared" si="50"/>
        <v>#DIV/0!</v>
      </c>
      <c r="V286" s="32">
        <f t="shared" si="52"/>
        <v>0</v>
      </c>
      <c r="W286" s="32"/>
      <c r="X286" s="32"/>
      <c r="Y286" s="32"/>
      <c r="Z286" s="32" t="e">
        <f t="shared" si="51"/>
        <v>#DIV/0!</v>
      </c>
      <c r="AA286" s="32" t="e">
        <f t="shared" si="45"/>
        <v>#DIV/0!</v>
      </c>
      <c r="AB286" s="4"/>
      <c r="AC286" s="19"/>
      <c r="AD286" s="19"/>
      <c r="AE286" s="19"/>
      <c r="AF286" s="4"/>
    </row>
    <row r="287" spans="1:32" customFormat="1" ht="41.25" customHeight="1" x14ac:dyDescent="0.3">
      <c r="A287" s="18" t="s">
        <v>1737</v>
      </c>
      <c r="B287" s="19">
        <v>44916</v>
      </c>
      <c r="C287" s="17">
        <v>545</v>
      </c>
      <c r="D287" s="18"/>
      <c r="E287" s="4"/>
      <c r="F287" s="19"/>
      <c r="G287" s="17"/>
      <c r="H287" s="4"/>
      <c r="I287" s="4" t="s">
        <v>1348</v>
      </c>
      <c r="J287" s="32">
        <v>0</v>
      </c>
      <c r="K287" s="33">
        <f t="shared" si="49"/>
        <v>0</v>
      </c>
      <c r="L287" s="33">
        <f t="shared" si="49"/>
        <v>0</v>
      </c>
      <c r="M287" s="4"/>
      <c r="N287" s="4"/>
      <c r="O287" s="4"/>
      <c r="P287" s="41"/>
      <c r="Q287" s="17"/>
      <c r="R287" s="17"/>
      <c r="S287" s="42"/>
      <c r="T287" s="33" t="e">
        <f t="shared" si="47"/>
        <v>#DIV/0!</v>
      </c>
      <c r="U287" s="32" t="e">
        <f t="shared" si="50"/>
        <v>#DIV/0!</v>
      </c>
      <c r="V287" s="32">
        <f t="shared" si="52"/>
        <v>0</v>
      </c>
      <c r="W287" s="32"/>
      <c r="X287" s="32"/>
      <c r="Y287" s="32"/>
      <c r="Z287" s="32" t="e">
        <f t="shared" si="51"/>
        <v>#DIV/0!</v>
      </c>
      <c r="AA287" s="32" t="e">
        <f t="shared" si="45"/>
        <v>#DIV/0!</v>
      </c>
      <c r="AB287" s="4"/>
      <c r="AC287" s="19"/>
      <c r="AD287" s="19"/>
      <c r="AE287" s="19"/>
      <c r="AF287" s="4"/>
    </row>
    <row r="288" spans="1:32" customFormat="1" ht="35.25" customHeight="1" x14ac:dyDescent="0.3">
      <c r="A288" s="18" t="s">
        <v>1738</v>
      </c>
      <c r="B288" s="19">
        <v>44916</v>
      </c>
      <c r="C288" s="17">
        <v>545</v>
      </c>
      <c r="D288" s="18"/>
      <c r="E288" s="4"/>
      <c r="F288" s="19"/>
      <c r="G288" s="17"/>
      <c r="H288" s="4"/>
      <c r="I288" s="4" t="s">
        <v>1739</v>
      </c>
      <c r="J288" s="32">
        <v>0</v>
      </c>
      <c r="K288" s="33">
        <f t="shared" si="49"/>
        <v>0</v>
      </c>
      <c r="L288" s="33">
        <f t="shared" si="49"/>
        <v>0</v>
      </c>
      <c r="M288" s="4"/>
      <c r="N288" s="4"/>
      <c r="O288" s="4"/>
      <c r="P288" s="41"/>
      <c r="Q288" s="17"/>
      <c r="R288" s="17"/>
      <c r="S288" s="42"/>
      <c r="T288" s="33" t="e">
        <f t="shared" si="47"/>
        <v>#DIV/0!</v>
      </c>
      <c r="U288" s="32" t="e">
        <f t="shared" si="50"/>
        <v>#DIV/0!</v>
      </c>
      <c r="V288" s="32">
        <f t="shared" si="52"/>
        <v>0</v>
      </c>
      <c r="W288" s="32"/>
      <c r="X288" s="32"/>
      <c r="Y288" s="32"/>
      <c r="Z288" s="32" t="e">
        <f t="shared" si="51"/>
        <v>#DIV/0!</v>
      </c>
      <c r="AA288" s="32" t="e">
        <f t="shared" si="45"/>
        <v>#DIV/0!</v>
      </c>
      <c r="AB288" s="4"/>
      <c r="AC288" s="19"/>
      <c r="AD288" s="19"/>
      <c r="AE288" s="19"/>
      <c r="AF288" s="4"/>
    </row>
    <row r="289" spans="1:32" customFormat="1" ht="48" customHeight="1" x14ac:dyDescent="0.3">
      <c r="A289" s="18" t="s">
        <v>1740</v>
      </c>
      <c r="B289" s="19">
        <v>44921</v>
      </c>
      <c r="C289" s="17">
        <v>545</v>
      </c>
      <c r="D289" s="18"/>
      <c r="E289" s="4"/>
      <c r="F289" s="19"/>
      <c r="G289" s="17"/>
      <c r="H289" s="4"/>
      <c r="I289" s="4" t="s">
        <v>1741</v>
      </c>
      <c r="J289" s="32">
        <v>0</v>
      </c>
      <c r="K289" s="33">
        <f t="shared" si="49"/>
        <v>0</v>
      </c>
      <c r="L289" s="33">
        <f t="shared" si="49"/>
        <v>0</v>
      </c>
      <c r="M289" s="4"/>
      <c r="N289" s="4"/>
      <c r="O289" s="4"/>
      <c r="P289" s="41"/>
      <c r="Q289" s="17"/>
      <c r="R289" s="17"/>
      <c r="S289" s="42"/>
      <c r="T289" s="33" t="e">
        <f t="shared" si="47"/>
        <v>#DIV/0!</v>
      </c>
      <c r="U289" s="32" t="e">
        <f t="shared" si="50"/>
        <v>#DIV/0!</v>
      </c>
      <c r="V289" s="32">
        <f t="shared" si="52"/>
        <v>0</v>
      </c>
      <c r="W289" s="32"/>
      <c r="X289" s="32"/>
      <c r="Y289" s="32"/>
      <c r="Z289" s="32" t="e">
        <f t="shared" si="51"/>
        <v>#DIV/0!</v>
      </c>
      <c r="AA289" s="32" t="e">
        <f t="shared" si="45"/>
        <v>#DIV/0!</v>
      </c>
      <c r="AB289" s="4"/>
      <c r="AC289" s="19"/>
      <c r="AD289" s="19"/>
      <c r="AE289" s="19"/>
      <c r="AF289" s="4"/>
    </row>
    <row r="290" spans="1:32" x14ac:dyDescent="0.3">
      <c r="A290" s="18" t="s">
        <v>1742</v>
      </c>
      <c r="B290" s="19"/>
      <c r="C290" s="17"/>
      <c r="D290" s="18"/>
      <c r="E290" s="4"/>
      <c r="F290" s="19"/>
      <c r="G290" s="17"/>
      <c r="H290" s="4"/>
      <c r="I290" s="4"/>
      <c r="J290" s="32">
        <v>0</v>
      </c>
      <c r="K290" s="33">
        <f t="shared" si="49"/>
        <v>0</v>
      </c>
      <c r="L290" s="33">
        <f t="shared" si="49"/>
        <v>0</v>
      </c>
      <c r="M290" s="4"/>
      <c r="N290" s="4"/>
      <c r="O290" s="4"/>
      <c r="P290" s="41"/>
      <c r="Q290" s="17"/>
      <c r="R290" s="17"/>
      <c r="S290" s="42"/>
      <c r="T290" s="33" t="e">
        <f t="shared" si="47"/>
        <v>#DIV/0!</v>
      </c>
      <c r="U290" s="32" t="e">
        <f t="shared" si="50"/>
        <v>#DIV/0!</v>
      </c>
      <c r="V290" s="32">
        <f t="shared" si="52"/>
        <v>0</v>
      </c>
      <c r="W290" s="32"/>
      <c r="X290" s="32"/>
      <c r="Y290" s="32"/>
      <c r="Z290" s="32" t="e">
        <f t="shared" si="51"/>
        <v>#DIV/0!</v>
      </c>
      <c r="AA290" s="32" t="e">
        <f t="shared" si="45"/>
        <v>#DIV/0!</v>
      </c>
      <c r="AB290" s="4"/>
      <c r="AC290" s="19"/>
      <c r="AD290" s="19"/>
      <c r="AE290" s="19"/>
      <c r="AF290" s="4"/>
    </row>
    <row r="291" spans="1:32" x14ac:dyDescent="0.3">
      <c r="A291" s="18"/>
      <c r="B291" s="19"/>
      <c r="C291" s="17"/>
      <c r="D291" s="18"/>
      <c r="E291" s="4"/>
      <c r="F291" s="19"/>
      <c r="G291" s="17"/>
      <c r="H291" s="4"/>
      <c r="I291" s="4"/>
      <c r="J291" s="32">
        <v>0</v>
      </c>
      <c r="K291" s="33">
        <f t="shared" si="49"/>
        <v>0</v>
      </c>
      <c r="L291" s="33">
        <f t="shared" si="49"/>
        <v>0</v>
      </c>
      <c r="M291" s="4"/>
      <c r="N291" s="4"/>
      <c r="O291" s="4"/>
      <c r="P291" s="41"/>
      <c r="Q291" s="17"/>
      <c r="R291" s="17"/>
      <c r="S291" s="42"/>
      <c r="T291" s="33" t="e">
        <f t="shared" si="47"/>
        <v>#DIV/0!</v>
      </c>
      <c r="U291" s="32" t="e">
        <f t="shared" si="50"/>
        <v>#DIV/0!</v>
      </c>
      <c r="V291" s="32">
        <f t="shared" si="52"/>
        <v>0</v>
      </c>
      <c r="W291" s="32"/>
      <c r="X291" s="32"/>
      <c r="Y291" s="32"/>
      <c r="Z291" s="32" t="e">
        <f t="shared" si="51"/>
        <v>#DIV/0!</v>
      </c>
      <c r="AA291" s="32" t="e">
        <f t="shared" si="45"/>
        <v>#DIV/0!</v>
      </c>
      <c r="AB291" s="4"/>
      <c r="AC291" s="19"/>
      <c r="AD291" s="19"/>
      <c r="AE291" s="19"/>
      <c r="AF291" s="4"/>
    </row>
    <row r="292" spans="1:32" x14ac:dyDescent="0.3">
      <c r="A292" s="18"/>
      <c r="B292" s="19"/>
      <c r="C292" s="17"/>
      <c r="D292" s="18"/>
      <c r="E292" s="4"/>
      <c r="F292" s="19"/>
      <c r="G292" s="17"/>
      <c r="H292" s="4"/>
      <c r="I292" s="4"/>
      <c r="J292" s="32">
        <v>0</v>
      </c>
      <c r="K292" s="33">
        <f t="shared" si="49"/>
        <v>0</v>
      </c>
      <c r="L292" s="33">
        <f t="shared" si="49"/>
        <v>0</v>
      </c>
      <c r="M292" s="4"/>
      <c r="N292" s="4"/>
      <c r="O292" s="4"/>
      <c r="P292" s="41"/>
      <c r="Q292" s="17"/>
      <c r="R292" s="17"/>
      <c r="S292" s="42"/>
      <c r="T292" s="33" t="e">
        <f t="shared" si="47"/>
        <v>#DIV/0!</v>
      </c>
      <c r="U292" s="32" t="e">
        <f t="shared" si="50"/>
        <v>#DIV/0!</v>
      </c>
      <c r="V292" s="32">
        <f t="shared" si="52"/>
        <v>0</v>
      </c>
      <c r="W292" s="32"/>
      <c r="X292" s="32"/>
      <c r="Y292" s="32"/>
      <c r="Z292" s="32" t="e">
        <f t="shared" si="51"/>
        <v>#DIV/0!</v>
      </c>
      <c r="AA292" s="32" t="e">
        <f t="shared" si="45"/>
        <v>#DIV/0!</v>
      </c>
      <c r="AB292" s="4"/>
      <c r="AC292" s="19"/>
      <c r="AD292" s="19"/>
      <c r="AE292" s="19"/>
      <c r="AF292" s="4"/>
    </row>
    <row r="293" spans="1:32" x14ac:dyDescent="0.3">
      <c r="A293" s="18"/>
      <c r="B293" s="19"/>
      <c r="C293" s="17"/>
      <c r="D293" s="18"/>
      <c r="E293" s="4"/>
      <c r="F293" s="19"/>
      <c r="G293" s="17"/>
      <c r="H293" s="4"/>
      <c r="I293" s="4"/>
      <c r="J293" s="32">
        <v>0</v>
      </c>
      <c r="K293" s="33">
        <f t="shared" si="49"/>
        <v>0</v>
      </c>
      <c r="L293" s="33">
        <f t="shared" si="49"/>
        <v>0</v>
      </c>
      <c r="M293" s="4"/>
      <c r="N293" s="4"/>
      <c r="O293" s="4"/>
      <c r="P293" s="41"/>
      <c r="Q293" s="17"/>
      <c r="R293" s="17"/>
      <c r="S293" s="42"/>
      <c r="T293" s="33" t="e">
        <f t="shared" si="47"/>
        <v>#DIV/0!</v>
      </c>
      <c r="U293" s="32" t="e">
        <f t="shared" si="50"/>
        <v>#DIV/0!</v>
      </c>
      <c r="V293" s="32">
        <f t="shared" si="52"/>
        <v>0</v>
      </c>
      <c r="W293" s="32"/>
      <c r="X293" s="32"/>
      <c r="Y293" s="32"/>
      <c r="Z293" s="32" t="e">
        <f t="shared" si="51"/>
        <v>#DIV/0!</v>
      </c>
      <c r="AA293" s="32" t="e">
        <f t="shared" si="45"/>
        <v>#DIV/0!</v>
      </c>
      <c r="AB293" s="4"/>
      <c r="AC293" s="19"/>
      <c r="AD293" s="19"/>
      <c r="AE293" s="19"/>
      <c r="AF293" s="4"/>
    </row>
    <row r="294" spans="1:32" x14ac:dyDescent="0.3">
      <c r="A294" s="18"/>
      <c r="B294" s="19"/>
      <c r="C294" s="17"/>
      <c r="D294" s="18"/>
      <c r="E294" s="4"/>
      <c r="F294" s="19"/>
      <c r="G294" s="17"/>
      <c r="H294" s="4"/>
      <c r="I294" s="4"/>
      <c r="J294" s="32">
        <v>0</v>
      </c>
      <c r="K294" s="33">
        <f t="shared" si="49"/>
        <v>0</v>
      </c>
      <c r="L294" s="33">
        <f t="shared" si="49"/>
        <v>0</v>
      </c>
      <c r="M294" s="4"/>
      <c r="N294" s="4"/>
      <c r="O294" s="4"/>
      <c r="P294" s="41"/>
      <c r="Q294" s="17"/>
      <c r="R294" s="17"/>
      <c r="S294" s="42"/>
      <c r="T294" s="33" t="e">
        <f t="shared" si="47"/>
        <v>#DIV/0!</v>
      </c>
      <c r="U294" s="32" t="e">
        <f t="shared" si="50"/>
        <v>#DIV/0!</v>
      </c>
      <c r="V294" s="32">
        <f t="shared" si="52"/>
        <v>0</v>
      </c>
      <c r="W294" s="32"/>
      <c r="X294" s="32"/>
      <c r="Y294" s="32"/>
      <c r="Z294" s="32" t="e">
        <f t="shared" si="51"/>
        <v>#DIV/0!</v>
      </c>
      <c r="AA294" s="32" t="e">
        <f t="shared" si="45"/>
        <v>#DIV/0!</v>
      </c>
      <c r="AB294" s="4"/>
      <c r="AC294" s="19"/>
      <c r="AD294" s="19"/>
      <c r="AE294" s="19"/>
      <c r="AF294" s="4"/>
    </row>
    <row r="295" spans="1:32" x14ac:dyDescent="0.3">
      <c r="A295" s="18"/>
      <c r="B295" s="19"/>
      <c r="C295" s="17"/>
      <c r="D295" s="18"/>
      <c r="E295" s="4"/>
      <c r="F295" s="19"/>
      <c r="G295" s="17"/>
      <c r="H295" s="4"/>
      <c r="I295" s="4"/>
      <c r="J295" s="32">
        <v>0</v>
      </c>
      <c r="K295" s="33">
        <f t="shared" si="49"/>
        <v>0</v>
      </c>
      <c r="L295" s="33">
        <f t="shared" si="49"/>
        <v>0</v>
      </c>
      <c r="M295" s="4"/>
      <c r="N295" s="4"/>
      <c r="O295" s="4"/>
      <c r="P295" s="41"/>
      <c r="Q295" s="17"/>
      <c r="R295" s="17"/>
      <c r="S295" s="42"/>
      <c r="T295" s="33" t="e">
        <f t="shared" si="47"/>
        <v>#DIV/0!</v>
      </c>
      <c r="U295" s="32" t="e">
        <f t="shared" si="50"/>
        <v>#DIV/0!</v>
      </c>
      <c r="V295" s="32">
        <f t="shared" si="52"/>
        <v>0</v>
      </c>
      <c r="W295" s="32"/>
      <c r="X295" s="32"/>
      <c r="Y295" s="32"/>
      <c r="Z295" s="32" t="e">
        <f t="shared" si="51"/>
        <v>#DIV/0!</v>
      </c>
      <c r="AA295" s="32" t="e">
        <f t="shared" ref="AA295:AA339" si="53">_xlfn.CEILING.MATH(Z295)</f>
        <v>#DIV/0!</v>
      </c>
      <c r="AB295" s="4"/>
      <c r="AC295" s="19"/>
      <c r="AD295" s="19"/>
      <c r="AE295" s="19"/>
      <c r="AF295" s="4"/>
    </row>
    <row r="296" spans="1:32" x14ac:dyDescent="0.3">
      <c r="A296" s="18"/>
      <c r="B296" s="19"/>
      <c r="C296" s="17"/>
      <c r="D296" s="18"/>
      <c r="E296" s="4"/>
      <c r="F296" s="19"/>
      <c r="G296" s="17"/>
      <c r="H296" s="4"/>
      <c r="I296" s="4"/>
      <c r="J296" s="32">
        <v>0</v>
      </c>
      <c r="K296" s="33">
        <f t="shared" si="49"/>
        <v>0</v>
      </c>
      <c r="L296" s="33">
        <f t="shared" si="49"/>
        <v>0</v>
      </c>
      <c r="M296" s="4"/>
      <c r="N296" s="4"/>
      <c r="O296" s="4"/>
      <c r="P296" s="41"/>
      <c r="Q296" s="17"/>
      <c r="R296" s="17"/>
      <c r="S296" s="42"/>
      <c r="T296" s="33" t="e">
        <f t="shared" si="47"/>
        <v>#DIV/0!</v>
      </c>
      <c r="U296" s="32" t="e">
        <f t="shared" si="50"/>
        <v>#DIV/0!</v>
      </c>
      <c r="V296" s="32">
        <f t="shared" si="52"/>
        <v>0</v>
      </c>
      <c r="W296" s="32"/>
      <c r="X296" s="32"/>
      <c r="Y296" s="32"/>
      <c r="Z296" s="32" t="e">
        <f t="shared" si="51"/>
        <v>#DIV/0!</v>
      </c>
      <c r="AA296" s="32" t="e">
        <f t="shared" si="53"/>
        <v>#DIV/0!</v>
      </c>
      <c r="AB296" s="4"/>
      <c r="AC296" s="19"/>
      <c r="AD296" s="19"/>
      <c r="AE296" s="19"/>
      <c r="AF296" s="4"/>
    </row>
    <row r="297" spans="1:32" x14ac:dyDescent="0.3">
      <c r="A297" s="18"/>
      <c r="B297" s="19"/>
      <c r="C297" s="17"/>
      <c r="D297" s="18"/>
      <c r="E297" s="4"/>
      <c r="F297" s="19"/>
      <c r="G297" s="17"/>
      <c r="H297" s="4"/>
      <c r="I297" s="4"/>
      <c r="J297" s="32">
        <v>0</v>
      </c>
      <c r="K297" s="33">
        <f t="shared" ref="K297:L316" si="54">J297</f>
        <v>0</v>
      </c>
      <c r="L297" s="33">
        <f t="shared" si="54"/>
        <v>0</v>
      </c>
      <c r="M297" s="4"/>
      <c r="N297" s="4"/>
      <c r="O297" s="4"/>
      <c r="P297" s="41"/>
      <c r="Q297" s="17"/>
      <c r="R297" s="17"/>
      <c r="S297" s="42"/>
      <c r="T297" s="33" t="e">
        <f t="shared" si="47"/>
        <v>#DIV/0!</v>
      </c>
      <c r="U297" s="32" t="e">
        <f t="shared" si="50"/>
        <v>#DIV/0!</v>
      </c>
      <c r="V297" s="32">
        <f t="shared" si="52"/>
        <v>0</v>
      </c>
      <c r="W297" s="32"/>
      <c r="X297" s="32"/>
      <c r="Y297" s="32"/>
      <c r="Z297" s="32" t="e">
        <f t="shared" si="51"/>
        <v>#DIV/0!</v>
      </c>
      <c r="AA297" s="32" t="e">
        <f t="shared" si="53"/>
        <v>#DIV/0!</v>
      </c>
      <c r="AB297" s="4"/>
      <c r="AC297" s="19"/>
      <c r="AD297" s="19"/>
      <c r="AE297" s="19"/>
      <c r="AF297" s="4"/>
    </row>
    <row r="298" spans="1:32" x14ac:dyDescent="0.3">
      <c r="A298" s="18"/>
      <c r="B298" s="19"/>
      <c r="C298" s="17"/>
      <c r="D298" s="18"/>
      <c r="E298" s="4"/>
      <c r="F298" s="19"/>
      <c r="G298" s="17"/>
      <c r="H298" s="4"/>
      <c r="I298" s="4"/>
      <c r="J298" s="32">
        <v>0</v>
      </c>
      <c r="K298" s="33">
        <f t="shared" si="54"/>
        <v>0</v>
      </c>
      <c r="L298" s="33">
        <f t="shared" si="54"/>
        <v>0</v>
      </c>
      <c r="M298" s="4"/>
      <c r="N298" s="4"/>
      <c r="O298" s="4"/>
      <c r="P298" s="41"/>
      <c r="Q298" s="17"/>
      <c r="R298" s="17"/>
      <c r="S298" s="42"/>
      <c r="T298" s="33" t="e">
        <f t="shared" si="47"/>
        <v>#DIV/0!</v>
      </c>
      <c r="U298" s="32" t="e">
        <f t="shared" si="50"/>
        <v>#DIV/0!</v>
      </c>
      <c r="V298" s="32">
        <f t="shared" si="52"/>
        <v>0</v>
      </c>
      <c r="W298" s="32"/>
      <c r="X298" s="32"/>
      <c r="Y298" s="32"/>
      <c r="Z298" s="32" t="e">
        <f t="shared" si="51"/>
        <v>#DIV/0!</v>
      </c>
      <c r="AA298" s="32" t="e">
        <f t="shared" si="53"/>
        <v>#DIV/0!</v>
      </c>
      <c r="AB298" s="4"/>
      <c r="AC298" s="19"/>
      <c r="AD298" s="19"/>
      <c r="AE298" s="19"/>
      <c r="AF298" s="4"/>
    </row>
    <row r="299" spans="1:32" x14ac:dyDescent="0.3">
      <c r="A299" s="18"/>
      <c r="B299" s="19"/>
      <c r="C299" s="17"/>
      <c r="D299" s="18"/>
      <c r="E299" s="4"/>
      <c r="F299" s="19"/>
      <c r="G299" s="17"/>
      <c r="H299" s="4"/>
      <c r="I299" s="4"/>
      <c r="J299" s="32">
        <v>0</v>
      </c>
      <c r="K299" s="33">
        <f t="shared" si="54"/>
        <v>0</v>
      </c>
      <c r="L299" s="33">
        <f t="shared" si="54"/>
        <v>0</v>
      </c>
      <c r="M299" s="4"/>
      <c r="N299" s="4"/>
      <c r="O299" s="4"/>
      <c r="P299" s="41"/>
      <c r="Q299" s="17"/>
      <c r="R299" s="17"/>
      <c r="S299" s="42"/>
      <c r="T299" s="33" t="e">
        <f t="shared" si="47"/>
        <v>#DIV/0!</v>
      </c>
      <c r="U299" s="32" t="e">
        <f t="shared" si="50"/>
        <v>#DIV/0!</v>
      </c>
      <c r="V299" s="32">
        <f t="shared" si="52"/>
        <v>0</v>
      </c>
      <c r="W299" s="32"/>
      <c r="X299" s="32"/>
      <c r="Y299" s="32"/>
      <c r="Z299" s="32" t="e">
        <f t="shared" si="51"/>
        <v>#DIV/0!</v>
      </c>
      <c r="AA299" s="32" t="e">
        <f t="shared" si="53"/>
        <v>#DIV/0!</v>
      </c>
      <c r="AB299" s="4"/>
      <c r="AC299" s="19"/>
      <c r="AD299" s="19"/>
      <c r="AE299" s="19"/>
      <c r="AF299" s="4"/>
    </row>
    <row r="300" spans="1:32" x14ac:dyDescent="0.3">
      <c r="A300" s="18"/>
      <c r="B300" s="19"/>
      <c r="C300" s="17"/>
      <c r="D300" s="18"/>
      <c r="E300" s="4"/>
      <c r="F300" s="19"/>
      <c r="G300" s="17"/>
      <c r="H300" s="4"/>
      <c r="I300" s="4"/>
      <c r="J300" s="32">
        <v>0</v>
      </c>
      <c r="K300" s="33">
        <f t="shared" si="54"/>
        <v>0</v>
      </c>
      <c r="L300" s="33">
        <f t="shared" si="54"/>
        <v>0</v>
      </c>
      <c r="M300" s="4"/>
      <c r="N300" s="4"/>
      <c r="O300" s="4"/>
      <c r="P300" s="41"/>
      <c r="Q300" s="17"/>
      <c r="R300" s="17"/>
      <c r="S300" s="42"/>
      <c r="T300" s="33" t="e">
        <f t="shared" si="47"/>
        <v>#DIV/0!</v>
      </c>
      <c r="U300" s="32" t="e">
        <f t="shared" si="50"/>
        <v>#DIV/0!</v>
      </c>
      <c r="V300" s="32">
        <f t="shared" si="52"/>
        <v>0</v>
      </c>
      <c r="W300" s="32"/>
      <c r="X300" s="32"/>
      <c r="Y300" s="32"/>
      <c r="Z300" s="32" t="e">
        <f t="shared" si="51"/>
        <v>#DIV/0!</v>
      </c>
      <c r="AA300" s="32" t="e">
        <f t="shared" si="53"/>
        <v>#DIV/0!</v>
      </c>
      <c r="AB300" s="4"/>
      <c r="AC300" s="19"/>
      <c r="AD300" s="19"/>
      <c r="AE300" s="19"/>
      <c r="AF300" s="4"/>
    </row>
    <row r="301" spans="1:32" x14ac:dyDescent="0.3">
      <c r="A301" s="18"/>
      <c r="B301" s="19"/>
      <c r="C301" s="17"/>
      <c r="D301" s="18"/>
      <c r="E301" s="4"/>
      <c r="F301" s="19"/>
      <c r="G301" s="17"/>
      <c r="H301" s="4"/>
      <c r="I301" s="4"/>
      <c r="J301" s="32">
        <v>0</v>
      </c>
      <c r="K301" s="33">
        <f t="shared" si="54"/>
        <v>0</v>
      </c>
      <c r="L301" s="33">
        <f t="shared" si="54"/>
        <v>0</v>
      </c>
      <c r="M301" s="4"/>
      <c r="N301" s="4"/>
      <c r="O301" s="4"/>
      <c r="P301" s="41"/>
      <c r="Q301" s="17"/>
      <c r="R301" s="17"/>
      <c r="S301" s="42"/>
      <c r="T301" s="33" t="e">
        <f t="shared" si="47"/>
        <v>#DIV/0!</v>
      </c>
      <c r="U301" s="32" t="e">
        <f t="shared" si="50"/>
        <v>#DIV/0!</v>
      </c>
      <c r="V301" s="32">
        <f t="shared" si="52"/>
        <v>0</v>
      </c>
      <c r="W301" s="32"/>
      <c r="X301" s="32"/>
      <c r="Y301" s="32"/>
      <c r="Z301" s="32" t="e">
        <f t="shared" si="51"/>
        <v>#DIV/0!</v>
      </c>
      <c r="AA301" s="32" t="e">
        <f t="shared" si="53"/>
        <v>#DIV/0!</v>
      </c>
      <c r="AB301" s="4"/>
      <c r="AC301" s="19"/>
      <c r="AD301" s="19"/>
      <c r="AE301" s="19"/>
      <c r="AF301" s="4"/>
    </row>
    <row r="302" spans="1:32" x14ac:dyDescent="0.3">
      <c r="A302" s="18"/>
      <c r="B302" s="19"/>
      <c r="C302" s="17"/>
      <c r="D302" s="18"/>
      <c r="E302" s="4"/>
      <c r="F302" s="19"/>
      <c r="G302" s="17"/>
      <c r="H302" s="4"/>
      <c r="I302" s="4"/>
      <c r="J302" s="32">
        <v>0</v>
      </c>
      <c r="K302" s="33">
        <f t="shared" si="54"/>
        <v>0</v>
      </c>
      <c r="L302" s="33">
        <f t="shared" si="54"/>
        <v>0</v>
      </c>
      <c r="M302" s="4"/>
      <c r="N302" s="4"/>
      <c r="O302" s="4"/>
      <c r="P302" s="41"/>
      <c r="Q302" s="17"/>
      <c r="R302" s="17"/>
      <c r="S302" s="42"/>
      <c r="T302" s="33" t="e">
        <f t="shared" si="47"/>
        <v>#DIV/0!</v>
      </c>
      <c r="U302" s="32" t="e">
        <f t="shared" si="50"/>
        <v>#DIV/0!</v>
      </c>
      <c r="V302" s="32">
        <f t="shared" si="52"/>
        <v>0</v>
      </c>
      <c r="W302" s="32"/>
      <c r="X302" s="32"/>
      <c r="Y302" s="32"/>
      <c r="Z302" s="32" t="e">
        <f t="shared" si="51"/>
        <v>#DIV/0!</v>
      </c>
      <c r="AA302" s="32" t="e">
        <f t="shared" si="53"/>
        <v>#DIV/0!</v>
      </c>
      <c r="AB302" s="4"/>
      <c r="AC302" s="19"/>
      <c r="AD302" s="19"/>
      <c r="AE302" s="19"/>
      <c r="AF302" s="4"/>
    </row>
    <row r="303" spans="1:32" x14ac:dyDescent="0.3">
      <c r="A303" s="18"/>
      <c r="B303" s="19"/>
      <c r="C303" s="17"/>
      <c r="D303" s="18"/>
      <c r="E303" s="4"/>
      <c r="F303" s="19"/>
      <c r="G303" s="17"/>
      <c r="H303" s="4"/>
      <c r="I303" s="4"/>
      <c r="J303" s="32">
        <v>0</v>
      </c>
      <c r="K303" s="33">
        <f t="shared" si="54"/>
        <v>0</v>
      </c>
      <c r="L303" s="33">
        <f t="shared" si="54"/>
        <v>0</v>
      </c>
      <c r="M303" s="4"/>
      <c r="N303" s="4"/>
      <c r="O303" s="4"/>
      <c r="P303" s="41"/>
      <c r="Q303" s="17"/>
      <c r="R303" s="17"/>
      <c r="S303" s="42"/>
      <c r="T303" s="33" t="e">
        <f t="shared" ref="T303:T339" si="55">L303/V303</f>
        <v>#DIV/0!</v>
      </c>
      <c r="U303" s="32" t="e">
        <f t="shared" si="50"/>
        <v>#DIV/0!</v>
      </c>
      <c r="V303" s="32">
        <f t="shared" si="52"/>
        <v>0</v>
      </c>
      <c r="W303" s="32"/>
      <c r="X303" s="32"/>
      <c r="Y303" s="32"/>
      <c r="Z303" s="32" t="e">
        <f t="shared" si="51"/>
        <v>#DIV/0!</v>
      </c>
      <c r="AA303" s="32" t="e">
        <f t="shared" si="53"/>
        <v>#DIV/0!</v>
      </c>
      <c r="AB303" s="4"/>
      <c r="AC303" s="19"/>
      <c r="AD303" s="19"/>
      <c r="AE303" s="19"/>
      <c r="AF303" s="4"/>
    </row>
    <row r="304" spans="1:32" x14ac:dyDescent="0.3">
      <c r="A304" s="18"/>
      <c r="B304" s="19"/>
      <c r="C304" s="17"/>
      <c r="D304" s="18"/>
      <c r="E304" s="4"/>
      <c r="F304" s="19"/>
      <c r="G304" s="17"/>
      <c r="H304" s="4"/>
      <c r="I304" s="4"/>
      <c r="J304" s="32">
        <v>0</v>
      </c>
      <c r="K304" s="33">
        <f t="shared" si="54"/>
        <v>0</v>
      </c>
      <c r="L304" s="33">
        <f t="shared" si="54"/>
        <v>0</v>
      </c>
      <c r="M304" s="4"/>
      <c r="N304" s="4"/>
      <c r="O304" s="4"/>
      <c r="P304" s="41"/>
      <c r="Q304" s="17"/>
      <c r="R304" s="17"/>
      <c r="S304" s="42"/>
      <c r="T304" s="33" t="e">
        <f t="shared" si="55"/>
        <v>#DIV/0!</v>
      </c>
      <c r="U304" s="32" t="e">
        <f t="shared" si="50"/>
        <v>#DIV/0!</v>
      </c>
      <c r="V304" s="32">
        <f t="shared" si="52"/>
        <v>0</v>
      </c>
      <c r="W304" s="32"/>
      <c r="X304" s="32"/>
      <c r="Y304" s="32"/>
      <c r="Z304" s="32" t="e">
        <f t="shared" si="51"/>
        <v>#DIV/0!</v>
      </c>
      <c r="AA304" s="32" t="e">
        <f t="shared" si="53"/>
        <v>#DIV/0!</v>
      </c>
      <c r="AB304" s="4"/>
      <c r="AC304" s="19"/>
      <c r="AD304" s="19"/>
      <c r="AE304" s="19"/>
      <c r="AF304" s="4"/>
    </row>
    <row r="305" spans="1:32" x14ac:dyDescent="0.3">
      <c r="A305" s="18"/>
      <c r="B305" s="19"/>
      <c r="C305" s="17"/>
      <c r="D305" s="18"/>
      <c r="E305" s="4"/>
      <c r="F305" s="19"/>
      <c r="G305" s="17"/>
      <c r="H305" s="4"/>
      <c r="I305" s="4"/>
      <c r="J305" s="32">
        <v>0</v>
      </c>
      <c r="K305" s="33">
        <f t="shared" si="54"/>
        <v>0</v>
      </c>
      <c r="L305" s="33">
        <f t="shared" si="54"/>
        <v>0</v>
      </c>
      <c r="M305" s="4"/>
      <c r="N305" s="4"/>
      <c r="O305" s="4"/>
      <c r="P305" s="41"/>
      <c r="Q305" s="17"/>
      <c r="R305" s="17"/>
      <c r="S305" s="42"/>
      <c r="T305" s="33" t="e">
        <f t="shared" si="55"/>
        <v>#DIV/0!</v>
      </c>
      <c r="U305" s="32" t="e">
        <f t="shared" si="50"/>
        <v>#DIV/0!</v>
      </c>
      <c r="V305" s="32">
        <f t="shared" si="52"/>
        <v>0</v>
      </c>
      <c r="W305" s="32"/>
      <c r="X305" s="32"/>
      <c r="Y305" s="32"/>
      <c r="Z305" s="32" t="e">
        <f t="shared" si="51"/>
        <v>#DIV/0!</v>
      </c>
      <c r="AA305" s="32" t="e">
        <f t="shared" si="53"/>
        <v>#DIV/0!</v>
      </c>
      <c r="AB305" s="4"/>
      <c r="AC305" s="19"/>
      <c r="AD305" s="19"/>
      <c r="AE305" s="19"/>
      <c r="AF305" s="4"/>
    </row>
    <row r="306" spans="1:32" x14ac:dyDescent="0.3">
      <c r="A306" s="18"/>
      <c r="B306" s="19"/>
      <c r="C306" s="17"/>
      <c r="D306" s="18"/>
      <c r="E306" s="4"/>
      <c r="F306" s="19"/>
      <c r="G306" s="17"/>
      <c r="H306" s="4"/>
      <c r="I306" s="4"/>
      <c r="J306" s="32">
        <v>0</v>
      </c>
      <c r="K306" s="33">
        <f t="shared" si="54"/>
        <v>0</v>
      </c>
      <c r="L306" s="33">
        <f t="shared" si="54"/>
        <v>0</v>
      </c>
      <c r="M306" s="4"/>
      <c r="N306" s="4"/>
      <c r="O306" s="4"/>
      <c r="P306" s="41"/>
      <c r="Q306" s="17"/>
      <c r="R306" s="17"/>
      <c r="S306" s="42"/>
      <c r="T306" s="33" t="e">
        <f t="shared" si="55"/>
        <v>#DIV/0!</v>
      </c>
      <c r="U306" s="32" t="e">
        <f t="shared" si="50"/>
        <v>#DIV/0!</v>
      </c>
      <c r="V306" s="32">
        <f t="shared" si="52"/>
        <v>0</v>
      </c>
      <c r="W306" s="32"/>
      <c r="X306" s="32"/>
      <c r="Y306" s="32"/>
      <c r="Z306" s="32" t="e">
        <f t="shared" si="51"/>
        <v>#DIV/0!</v>
      </c>
      <c r="AA306" s="32" t="e">
        <f t="shared" si="53"/>
        <v>#DIV/0!</v>
      </c>
      <c r="AB306" s="4"/>
      <c r="AC306" s="19"/>
      <c r="AD306" s="19"/>
      <c r="AE306" s="19"/>
      <c r="AF306" s="4"/>
    </row>
    <row r="307" spans="1:32" x14ac:dyDescent="0.3">
      <c r="A307" s="18"/>
      <c r="B307" s="19"/>
      <c r="C307" s="17"/>
      <c r="D307" s="18"/>
      <c r="E307" s="4"/>
      <c r="F307" s="19"/>
      <c r="G307" s="17"/>
      <c r="H307" s="4"/>
      <c r="I307" s="4"/>
      <c r="J307" s="32">
        <v>0</v>
      </c>
      <c r="K307" s="33">
        <f t="shared" si="54"/>
        <v>0</v>
      </c>
      <c r="L307" s="33">
        <f t="shared" si="54"/>
        <v>0</v>
      </c>
      <c r="M307" s="4"/>
      <c r="N307" s="4"/>
      <c r="O307" s="4"/>
      <c r="P307" s="41"/>
      <c r="Q307" s="17"/>
      <c r="R307" s="17"/>
      <c r="S307" s="42"/>
      <c r="T307" s="33" t="e">
        <f t="shared" si="55"/>
        <v>#DIV/0!</v>
      </c>
      <c r="U307" s="32" t="e">
        <f t="shared" si="50"/>
        <v>#DIV/0!</v>
      </c>
      <c r="V307" s="32">
        <f t="shared" si="52"/>
        <v>0</v>
      </c>
      <c r="W307" s="32"/>
      <c r="X307" s="32"/>
      <c r="Y307" s="32"/>
      <c r="Z307" s="32" t="e">
        <f t="shared" si="51"/>
        <v>#DIV/0!</v>
      </c>
      <c r="AA307" s="32" t="e">
        <f t="shared" si="53"/>
        <v>#DIV/0!</v>
      </c>
      <c r="AB307" s="4"/>
      <c r="AC307" s="19"/>
      <c r="AD307" s="19"/>
      <c r="AE307" s="19"/>
      <c r="AF307" s="4"/>
    </row>
    <row r="308" spans="1:32" x14ac:dyDescent="0.3">
      <c r="A308" s="18"/>
      <c r="B308" s="19"/>
      <c r="C308" s="17"/>
      <c r="D308" s="18"/>
      <c r="E308" s="4"/>
      <c r="F308" s="19"/>
      <c r="G308" s="17"/>
      <c r="H308" s="4"/>
      <c r="I308" s="4"/>
      <c r="J308" s="32">
        <v>0</v>
      </c>
      <c r="K308" s="33">
        <f t="shared" si="54"/>
        <v>0</v>
      </c>
      <c r="L308" s="33">
        <f t="shared" si="54"/>
        <v>0</v>
      </c>
      <c r="M308" s="4"/>
      <c r="N308" s="4"/>
      <c r="O308" s="4"/>
      <c r="P308" s="41"/>
      <c r="Q308" s="17"/>
      <c r="R308" s="17"/>
      <c r="S308" s="42"/>
      <c r="T308" s="33" t="e">
        <f t="shared" si="55"/>
        <v>#DIV/0!</v>
      </c>
      <c r="U308" s="32" t="e">
        <f t="shared" si="50"/>
        <v>#DIV/0!</v>
      </c>
      <c r="V308" s="32">
        <f t="shared" si="52"/>
        <v>0</v>
      </c>
      <c r="W308" s="32"/>
      <c r="X308" s="32"/>
      <c r="Y308" s="32"/>
      <c r="Z308" s="32" t="e">
        <f t="shared" si="51"/>
        <v>#DIV/0!</v>
      </c>
      <c r="AA308" s="32" t="e">
        <f t="shared" si="53"/>
        <v>#DIV/0!</v>
      </c>
      <c r="AB308" s="4"/>
      <c r="AC308" s="19"/>
      <c r="AD308" s="19"/>
      <c r="AE308" s="19"/>
      <c r="AF308" s="4"/>
    </row>
    <row r="309" spans="1:32" x14ac:dyDescent="0.3">
      <c r="A309" s="18"/>
      <c r="B309" s="19"/>
      <c r="C309" s="17"/>
      <c r="D309" s="18"/>
      <c r="E309" s="4"/>
      <c r="F309" s="19"/>
      <c r="G309" s="17"/>
      <c r="H309" s="4"/>
      <c r="I309" s="4"/>
      <c r="J309" s="32">
        <v>0</v>
      </c>
      <c r="K309" s="33">
        <f t="shared" si="54"/>
        <v>0</v>
      </c>
      <c r="L309" s="33">
        <f t="shared" si="54"/>
        <v>0</v>
      </c>
      <c r="M309" s="4"/>
      <c r="N309" s="4"/>
      <c r="O309" s="4"/>
      <c r="P309" s="41"/>
      <c r="Q309" s="17"/>
      <c r="R309" s="17"/>
      <c r="S309" s="42"/>
      <c r="T309" s="33" t="e">
        <f t="shared" si="55"/>
        <v>#DIV/0!</v>
      </c>
      <c r="U309" s="32" t="e">
        <f t="shared" si="50"/>
        <v>#DIV/0!</v>
      </c>
      <c r="V309" s="32">
        <f t="shared" si="52"/>
        <v>0</v>
      </c>
      <c r="W309" s="32"/>
      <c r="X309" s="32"/>
      <c r="Y309" s="32"/>
      <c r="Z309" s="32" t="e">
        <f t="shared" si="51"/>
        <v>#DIV/0!</v>
      </c>
      <c r="AA309" s="32" t="e">
        <f t="shared" si="53"/>
        <v>#DIV/0!</v>
      </c>
      <c r="AB309" s="4"/>
      <c r="AC309" s="19"/>
      <c r="AD309" s="19"/>
      <c r="AE309" s="19"/>
      <c r="AF309" s="4"/>
    </row>
    <row r="310" spans="1:32" x14ac:dyDescent="0.3">
      <c r="A310" s="18"/>
      <c r="B310" s="19"/>
      <c r="C310" s="17"/>
      <c r="D310" s="18"/>
      <c r="E310" s="4"/>
      <c r="F310" s="19"/>
      <c r="G310" s="17"/>
      <c r="H310" s="4"/>
      <c r="I310" s="4"/>
      <c r="J310" s="32">
        <v>0</v>
      </c>
      <c r="K310" s="33">
        <f t="shared" si="54"/>
        <v>0</v>
      </c>
      <c r="L310" s="33">
        <f t="shared" si="54"/>
        <v>0</v>
      </c>
      <c r="M310" s="4"/>
      <c r="N310" s="4"/>
      <c r="O310" s="4"/>
      <c r="P310" s="41"/>
      <c r="Q310" s="17"/>
      <c r="R310" s="17"/>
      <c r="S310" s="42"/>
      <c r="T310" s="33" t="e">
        <f t="shared" si="55"/>
        <v>#DIV/0!</v>
      </c>
      <c r="U310" s="32" t="e">
        <f t="shared" si="50"/>
        <v>#DIV/0!</v>
      </c>
      <c r="V310" s="32">
        <f t="shared" si="52"/>
        <v>0</v>
      </c>
      <c r="W310" s="32"/>
      <c r="X310" s="32"/>
      <c r="Y310" s="32"/>
      <c r="Z310" s="32" t="e">
        <f t="shared" si="51"/>
        <v>#DIV/0!</v>
      </c>
      <c r="AA310" s="32" t="e">
        <f t="shared" si="53"/>
        <v>#DIV/0!</v>
      </c>
      <c r="AB310" s="4"/>
      <c r="AC310" s="19"/>
      <c r="AD310" s="19"/>
      <c r="AE310" s="19"/>
      <c r="AF310" s="4"/>
    </row>
    <row r="311" spans="1:32" x14ac:dyDescent="0.3">
      <c r="A311" s="18"/>
      <c r="B311" s="19"/>
      <c r="C311" s="17"/>
      <c r="D311" s="18"/>
      <c r="E311" s="4"/>
      <c r="F311" s="19"/>
      <c r="G311" s="17"/>
      <c r="H311" s="4"/>
      <c r="I311" s="4"/>
      <c r="J311" s="32">
        <v>0</v>
      </c>
      <c r="K311" s="33">
        <f t="shared" si="54"/>
        <v>0</v>
      </c>
      <c r="L311" s="33">
        <f t="shared" si="54"/>
        <v>0</v>
      </c>
      <c r="M311" s="4"/>
      <c r="N311" s="4"/>
      <c r="O311" s="4"/>
      <c r="P311" s="41"/>
      <c r="Q311" s="17"/>
      <c r="R311" s="17"/>
      <c r="S311" s="42"/>
      <c r="T311" s="33" t="e">
        <f t="shared" si="55"/>
        <v>#DIV/0!</v>
      </c>
      <c r="U311" s="32" t="e">
        <f t="shared" si="50"/>
        <v>#DIV/0!</v>
      </c>
      <c r="V311" s="32">
        <f t="shared" si="52"/>
        <v>0</v>
      </c>
      <c r="W311" s="32"/>
      <c r="X311" s="32"/>
      <c r="Y311" s="32"/>
      <c r="Z311" s="32" t="e">
        <f t="shared" si="51"/>
        <v>#DIV/0!</v>
      </c>
      <c r="AA311" s="32" t="e">
        <f t="shared" si="53"/>
        <v>#DIV/0!</v>
      </c>
      <c r="AB311" s="4"/>
      <c r="AC311" s="19"/>
      <c r="AD311" s="19"/>
      <c r="AE311" s="19"/>
      <c r="AF311" s="4"/>
    </row>
    <row r="312" spans="1:32" x14ac:dyDescent="0.3">
      <c r="A312" s="18"/>
      <c r="B312" s="19"/>
      <c r="C312" s="17"/>
      <c r="D312" s="18"/>
      <c r="E312" s="4"/>
      <c r="F312" s="19"/>
      <c r="G312" s="17"/>
      <c r="H312" s="4"/>
      <c r="I312" s="4"/>
      <c r="J312" s="32">
        <v>0</v>
      </c>
      <c r="K312" s="33">
        <f t="shared" si="54"/>
        <v>0</v>
      </c>
      <c r="L312" s="33">
        <f t="shared" si="54"/>
        <v>0</v>
      </c>
      <c r="M312" s="4"/>
      <c r="N312" s="4"/>
      <c r="O312" s="4"/>
      <c r="P312" s="41"/>
      <c r="Q312" s="17"/>
      <c r="R312" s="17"/>
      <c r="S312" s="42"/>
      <c r="T312" s="33" t="e">
        <f t="shared" si="55"/>
        <v>#DIV/0!</v>
      </c>
      <c r="U312" s="32" t="e">
        <f t="shared" si="50"/>
        <v>#DIV/0!</v>
      </c>
      <c r="V312" s="32">
        <f t="shared" si="52"/>
        <v>0</v>
      </c>
      <c r="W312" s="32"/>
      <c r="X312" s="32"/>
      <c r="Y312" s="32"/>
      <c r="Z312" s="32" t="e">
        <f t="shared" si="51"/>
        <v>#DIV/0!</v>
      </c>
      <c r="AA312" s="32" t="e">
        <f t="shared" si="53"/>
        <v>#DIV/0!</v>
      </c>
      <c r="AB312" s="4"/>
      <c r="AC312" s="19"/>
      <c r="AD312" s="19"/>
      <c r="AE312" s="19"/>
      <c r="AF312" s="4"/>
    </row>
    <row r="313" spans="1:32" x14ac:dyDescent="0.3">
      <c r="A313" s="18"/>
      <c r="B313" s="19"/>
      <c r="C313" s="17"/>
      <c r="D313" s="18"/>
      <c r="E313" s="4"/>
      <c r="F313" s="19"/>
      <c r="G313" s="17"/>
      <c r="H313" s="4"/>
      <c r="I313" s="4"/>
      <c r="J313" s="32">
        <v>0</v>
      </c>
      <c r="K313" s="33">
        <f t="shared" si="54"/>
        <v>0</v>
      </c>
      <c r="L313" s="33">
        <f t="shared" si="54"/>
        <v>0</v>
      </c>
      <c r="M313" s="4"/>
      <c r="N313" s="4"/>
      <c r="O313" s="4"/>
      <c r="P313" s="41"/>
      <c r="Q313" s="17"/>
      <c r="R313" s="17"/>
      <c r="S313" s="42"/>
      <c r="T313" s="33" t="e">
        <f t="shared" si="55"/>
        <v>#DIV/0!</v>
      </c>
      <c r="U313" s="32" t="e">
        <f t="shared" si="50"/>
        <v>#DIV/0!</v>
      </c>
      <c r="V313" s="32">
        <f t="shared" si="52"/>
        <v>0</v>
      </c>
      <c r="W313" s="32"/>
      <c r="X313" s="32"/>
      <c r="Y313" s="32"/>
      <c r="Z313" s="32" t="e">
        <f t="shared" si="51"/>
        <v>#DIV/0!</v>
      </c>
      <c r="AA313" s="32" t="e">
        <f t="shared" si="53"/>
        <v>#DIV/0!</v>
      </c>
      <c r="AB313" s="4"/>
      <c r="AC313" s="19"/>
      <c r="AD313" s="19"/>
      <c r="AE313" s="19"/>
      <c r="AF313" s="4"/>
    </row>
    <row r="314" spans="1:32" x14ac:dyDescent="0.3">
      <c r="A314" s="18"/>
      <c r="B314" s="19"/>
      <c r="C314" s="17"/>
      <c r="D314" s="18"/>
      <c r="E314" s="4"/>
      <c r="F314" s="19"/>
      <c r="G314" s="17"/>
      <c r="H314" s="4"/>
      <c r="I314" s="4"/>
      <c r="J314" s="32">
        <v>0</v>
      </c>
      <c r="K314" s="33">
        <f t="shared" si="54"/>
        <v>0</v>
      </c>
      <c r="L314" s="33">
        <f t="shared" si="54"/>
        <v>0</v>
      </c>
      <c r="M314" s="4"/>
      <c r="N314" s="4"/>
      <c r="O314" s="4"/>
      <c r="P314" s="41"/>
      <c r="Q314" s="17"/>
      <c r="R314" s="17"/>
      <c r="S314" s="42"/>
      <c r="T314" s="33" t="e">
        <f t="shared" si="55"/>
        <v>#DIV/0!</v>
      </c>
      <c r="U314" s="32" t="e">
        <f t="shared" si="50"/>
        <v>#DIV/0!</v>
      </c>
      <c r="V314" s="32">
        <f t="shared" si="52"/>
        <v>0</v>
      </c>
      <c r="W314" s="32"/>
      <c r="X314" s="32"/>
      <c r="Y314" s="32"/>
      <c r="Z314" s="32" t="e">
        <f t="shared" si="51"/>
        <v>#DIV/0!</v>
      </c>
      <c r="AA314" s="32" t="e">
        <f t="shared" si="53"/>
        <v>#DIV/0!</v>
      </c>
      <c r="AB314" s="4"/>
      <c r="AC314" s="19"/>
      <c r="AD314" s="19"/>
      <c r="AE314" s="19"/>
      <c r="AF314" s="4"/>
    </row>
    <row r="315" spans="1:32" x14ac:dyDescent="0.3">
      <c r="A315" s="18"/>
      <c r="B315" s="19"/>
      <c r="C315" s="17"/>
      <c r="D315" s="18"/>
      <c r="E315" s="4"/>
      <c r="F315" s="19"/>
      <c r="G315" s="17"/>
      <c r="H315" s="4"/>
      <c r="I315" s="4"/>
      <c r="J315" s="32">
        <v>0</v>
      </c>
      <c r="K315" s="33">
        <f t="shared" si="54"/>
        <v>0</v>
      </c>
      <c r="L315" s="33">
        <f t="shared" si="54"/>
        <v>0</v>
      </c>
      <c r="M315" s="4"/>
      <c r="N315" s="4"/>
      <c r="O315" s="4"/>
      <c r="P315" s="41"/>
      <c r="Q315" s="17"/>
      <c r="R315" s="17"/>
      <c r="S315" s="42"/>
      <c r="T315" s="33" t="e">
        <f t="shared" si="55"/>
        <v>#DIV/0!</v>
      </c>
      <c r="U315" s="32" t="e">
        <f t="shared" si="50"/>
        <v>#DIV/0!</v>
      </c>
      <c r="V315" s="32">
        <f t="shared" si="52"/>
        <v>0</v>
      </c>
      <c r="W315" s="32"/>
      <c r="X315" s="32"/>
      <c r="Y315" s="32"/>
      <c r="Z315" s="32" t="e">
        <f t="shared" si="51"/>
        <v>#DIV/0!</v>
      </c>
      <c r="AA315" s="32" t="e">
        <f t="shared" si="53"/>
        <v>#DIV/0!</v>
      </c>
      <c r="AB315" s="4"/>
      <c r="AC315" s="19"/>
      <c r="AD315" s="19"/>
      <c r="AE315" s="19"/>
      <c r="AF315" s="4"/>
    </row>
    <row r="316" spans="1:32" x14ac:dyDescent="0.3">
      <c r="A316" s="18"/>
      <c r="B316" s="19"/>
      <c r="C316" s="17"/>
      <c r="D316" s="18"/>
      <c r="E316" s="4"/>
      <c r="F316" s="19"/>
      <c r="G316" s="17"/>
      <c r="H316" s="4"/>
      <c r="I316" s="4"/>
      <c r="J316" s="32">
        <v>0</v>
      </c>
      <c r="K316" s="33">
        <f t="shared" si="54"/>
        <v>0</v>
      </c>
      <c r="L316" s="33">
        <f t="shared" si="54"/>
        <v>0</v>
      </c>
      <c r="M316" s="4"/>
      <c r="N316" s="4"/>
      <c r="O316" s="4"/>
      <c r="P316" s="41"/>
      <c r="Q316" s="17"/>
      <c r="R316" s="17"/>
      <c r="S316" s="42"/>
      <c r="T316" s="33" t="e">
        <f t="shared" si="55"/>
        <v>#DIV/0!</v>
      </c>
      <c r="U316" s="32" t="e">
        <f t="shared" si="50"/>
        <v>#DIV/0!</v>
      </c>
      <c r="V316" s="32">
        <f t="shared" si="52"/>
        <v>0</v>
      </c>
      <c r="W316" s="32"/>
      <c r="X316" s="32"/>
      <c r="Y316" s="32"/>
      <c r="Z316" s="32" t="e">
        <f t="shared" si="51"/>
        <v>#DIV/0!</v>
      </c>
      <c r="AA316" s="32" t="e">
        <f t="shared" si="53"/>
        <v>#DIV/0!</v>
      </c>
      <c r="AB316" s="4"/>
      <c r="AC316" s="19"/>
      <c r="AD316" s="19"/>
      <c r="AE316" s="19"/>
      <c r="AF316" s="4"/>
    </row>
    <row r="317" spans="1:32" x14ac:dyDescent="0.3">
      <c r="A317" s="18"/>
      <c r="B317" s="19"/>
      <c r="C317" s="17"/>
      <c r="D317" s="18"/>
      <c r="E317" s="4"/>
      <c r="F317" s="19"/>
      <c r="G317" s="17"/>
      <c r="H317" s="4"/>
      <c r="I317" s="4"/>
      <c r="J317" s="32">
        <v>0</v>
      </c>
      <c r="K317" s="33">
        <f t="shared" ref="K317:L336" si="56">J317</f>
        <v>0</v>
      </c>
      <c r="L317" s="33">
        <f t="shared" si="56"/>
        <v>0</v>
      </c>
      <c r="M317" s="4"/>
      <c r="N317" s="4"/>
      <c r="O317" s="4"/>
      <c r="P317" s="41"/>
      <c r="Q317" s="17"/>
      <c r="R317" s="17"/>
      <c r="S317" s="42"/>
      <c r="T317" s="33" t="e">
        <f t="shared" si="55"/>
        <v>#DIV/0!</v>
      </c>
      <c r="U317" s="32" t="e">
        <f t="shared" si="50"/>
        <v>#DIV/0!</v>
      </c>
      <c r="V317" s="32">
        <f t="shared" si="52"/>
        <v>0</v>
      </c>
      <c r="W317" s="32"/>
      <c r="X317" s="32"/>
      <c r="Y317" s="32"/>
      <c r="Z317" s="32" t="e">
        <f t="shared" si="51"/>
        <v>#DIV/0!</v>
      </c>
      <c r="AA317" s="32" t="e">
        <f t="shared" si="53"/>
        <v>#DIV/0!</v>
      </c>
      <c r="AB317" s="4"/>
      <c r="AC317" s="19"/>
      <c r="AD317" s="19"/>
      <c r="AE317" s="19"/>
      <c r="AF317" s="4"/>
    </row>
    <row r="318" spans="1:32" x14ac:dyDescent="0.3">
      <c r="A318" s="18"/>
      <c r="B318" s="19"/>
      <c r="C318" s="17"/>
      <c r="D318" s="18"/>
      <c r="E318" s="4"/>
      <c r="F318" s="19"/>
      <c r="G318" s="17"/>
      <c r="H318" s="4"/>
      <c r="I318" s="4"/>
      <c r="J318" s="32">
        <v>0</v>
      </c>
      <c r="K318" s="33">
        <f t="shared" si="56"/>
        <v>0</v>
      </c>
      <c r="L318" s="33">
        <f t="shared" si="56"/>
        <v>0</v>
      </c>
      <c r="M318" s="4"/>
      <c r="N318" s="4"/>
      <c r="O318" s="4"/>
      <c r="P318" s="41"/>
      <c r="Q318" s="17"/>
      <c r="R318" s="17"/>
      <c r="S318" s="42"/>
      <c r="T318" s="33" t="e">
        <f t="shared" si="55"/>
        <v>#DIV/0!</v>
      </c>
      <c r="U318" s="32" t="e">
        <f t="shared" si="50"/>
        <v>#DIV/0!</v>
      </c>
      <c r="V318" s="32">
        <f t="shared" si="52"/>
        <v>0</v>
      </c>
      <c r="W318" s="32"/>
      <c r="X318" s="32"/>
      <c r="Y318" s="32"/>
      <c r="Z318" s="32" t="e">
        <f t="shared" si="51"/>
        <v>#DIV/0!</v>
      </c>
      <c r="AA318" s="32" t="e">
        <f t="shared" si="53"/>
        <v>#DIV/0!</v>
      </c>
      <c r="AB318" s="4"/>
      <c r="AC318" s="19"/>
      <c r="AD318" s="19"/>
      <c r="AE318" s="19"/>
      <c r="AF318" s="4"/>
    </row>
    <row r="319" spans="1:32" x14ac:dyDescent="0.3">
      <c r="A319" s="18"/>
      <c r="B319" s="19"/>
      <c r="C319" s="17"/>
      <c r="D319" s="18"/>
      <c r="E319" s="4"/>
      <c r="F319" s="19"/>
      <c r="G319" s="17"/>
      <c r="H319" s="4"/>
      <c r="I319" s="4"/>
      <c r="J319" s="32">
        <v>0</v>
      </c>
      <c r="K319" s="33">
        <f t="shared" si="56"/>
        <v>0</v>
      </c>
      <c r="L319" s="33">
        <f t="shared" si="56"/>
        <v>0</v>
      </c>
      <c r="M319" s="4"/>
      <c r="N319" s="4"/>
      <c r="O319" s="4"/>
      <c r="P319" s="41"/>
      <c r="Q319" s="17"/>
      <c r="R319" s="17"/>
      <c r="S319" s="42"/>
      <c r="T319" s="33" t="e">
        <f t="shared" si="55"/>
        <v>#DIV/0!</v>
      </c>
      <c r="U319" s="32" t="e">
        <f t="shared" si="50"/>
        <v>#DIV/0!</v>
      </c>
      <c r="V319" s="32">
        <f t="shared" si="52"/>
        <v>0</v>
      </c>
      <c r="W319" s="32"/>
      <c r="X319" s="32"/>
      <c r="Y319" s="32"/>
      <c r="Z319" s="32" t="e">
        <f t="shared" si="51"/>
        <v>#DIV/0!</v>
      </c>
      <c r="AA319" s="32" t="e">
        <f t="shared" si="53"/>
        <v>#DIV/0!</v>
      </c>
      <c r="AB319" s="4"/>
      <c r="AC319" s="19"/>
      <c r="AD319" s="19"/>
      <c r="AE319" s="19"/>
      <c r="AF319" s="4"/>
    </row>
    <row r="320" spans="1:32" x14ac:dyDescent="0.3">
      <c r="A320" s="18"/>
      <c r="B320" s="19"/>
      <c r="C320" s="17"/>
      <c r="D320" s="18"/>
      <c r="E320" s="4"/>
      <c r="F320" s="19"/>
      <c r="G320" s="17"/>
      <c r="H320" s="4"/>
      <c r="I320" s="4"/>
      <c r="J320" s="32">
        <v>0</v>
      </c>
      <c r="K320" s="33">
        <f t="shared" si="56"/>
        <v>0</v>
      </c>
      <c r="L320" s="33">
        <f t="shared" si="56"/>
        <v>0</v>
      </c>
      <c r="M320" s="4"/>
      <c r="N320" s="4"/>
      <c r="O320" s="4"/>
      <c r="P320" s="41"/>
      <c r="Q320" s="17"/>
      <c r="R320" s="17"/>
      <c r="S320" s="42"/>
      <c r="T320" s="33" t="e">
        <f t="shared" si="55"/>
        <v>#DIV/0!</v>
      </c>
      <c r="U320" s="32" t="e">
        <f t="shared" si="50"/>
        <v>#DIV/0!</v>
      </c>
      <c r="V320" s="32">
        <f t="shared" si="52"/>
        <v>0</v>
      </c>
      <c r="W320" s="32"/>
      <c r="X320" s="32"/>
      <c r="Y320" s="32"/>
      <c r="Z320" s="32" t="e">
        <f t="shared" si="51"/>
        <v>#DIV/0!</v>
      </c>
      <c r="AA320" s="32" t="e">
        <f t="shared" si="53"/>
        <v>#DIV/0!</v>
      </c>
      <c r="AB320" s="4"/>
      <c r="AC320" s="19"/>
      <c r="AD320" s="19"/>
      <c r="AE320" s="19"/>
      <c r="AF320" s="4"/>
    </row>
    <row r="321" spans="1:32" x14ac:dyDescent="0.3">
      <c r="A321" s="18"/>
      <c r="B321" s="19"/>
      <c r="C321" s="17"/>
      <c r="D321" s="18"/>
      <c r="E321" s="4"/>
      <c r="F321" s="19"/>
      <c r="G321" s="17"/>
      <c r="H321" s="4"/>
      <c r="I321" s="4"/>
      <c r="J321" s="32">
        <v>0</v>
      </c>
      <c r="K321" s="33">
        <f t="shared" si="56"/>
        <v>0</v>
      </c>
      <c r="L321" s="33">
        <f t="shared" si="56"/>
        <v>0</v>
      </c>
      <c r="M321" s="4"/>
      <c r="N321" s="4"/>
      <c r="O321" s="4"/>
      <c r="P321" s="41"/>
      <c r="Q321" s="17"/>
      <c r="R321" s="17"/>
      <c r="S321" s="42"/>
      <c r="T321" s="33" t="e">
        <f t="shared" si="55"/>
        <v>#DIV/0!</v>
      </c>
      <c r="U321" s="32" t="e">
        <f t="shared" si="50"/>
        <v>#DIV/0!</v>
      </c>
      <c r="V321" s="32">
        <f t="shared" si="52"/>
        <v>0</v>
      </c>
      <c r="W321" s="32"/>
      <c r="X321" s="32"/>
      <c r="Y321" s="32"/>
      <c r="Z321" s="32" t="e">
        <f t="shared" si="51"/>
        <v>#DIV/0!</v>
      </c>
      <c r="AA321" s="32" t="e">
        <f t="shared" si="53"/>
        <v>#DIV/0!</v>
      </c>
      <c r="AB321" s="4"/>
      <c r="AC321" s="19"/>
      <c r="AD321" s="19"/>
      <c r="AE321" s="19"/>
      <c r="AF321" s="4"/>
    </row>
    <row r="322" spans="1:32" x14ac:dyDescent="0.3">
      <c r="A322" s="18"/>
      <c r="B322" s="19"/>
      <c r="C322" s="17"/>
      <c r="D322" s="18"/>
      <c r="E322" s="4"/>
      <c r="F322" s="19"/>
      <c r="G322" s="17"/>
      <c r="H322" s="4"/>
      <c r="I322" s="4"/>
      <c r="J322" s="32">
        <v>0</v>
      </c>
      <c r="K322" s="33">
        <f t="shared" si="56"/>
        <v>0</v>
      </c>
      <c r="L322" s="33">
        <f t="shared" si="56"/>
        <v>0</v>
      </c>
      <c r="M322" s="4"/>
      <c r="N322" s="4"/>
      <c r="O322" s="4"/>
      <c r="P322" s="41"/>
      <c r="Q322" s="17"/>
      <c r="R322" s="17"/>
      <c r="S322" s="42"/>
      <c r="T322" s="33" t="e">
        <f t="shared" si="55"/>
        <v>#DIV/0!</v>
      </c>
      <c r="U322" s="32" t="e">
        <f t="shared" si="50"/>
        <v>#DIV/0!</v>
      </c>
      <c r="V322" s="32">
        <f t="shared" si="52"/>
        <v>0</v>
      </c>
      <c r="W322" s="32"/>
      <c r="X322" s="32"/>
      <c r="Y322" s="32"/>
      <c r="Z322" s="32" t="e">
        <f t="shared" si="51"/>
        <v>#DIV/0!</v>
      </c>
      <c r="AA322" s="32" t="e">
        <f t="shared" si="53"/>
        <v>#DIV/0!</v>
      </c>
      <c r="AB322" s="4"/>
      <c r="AC322" s="19"/>
      <c r="AD322" s="19"/>
      <c r="AE322" s="19"/>
      <c r="AF322" s="4"/>
    </row>
    <row r="323" spans="1:32" x14ac:dyDescent="0.3">
      <c r="A323" s="18"/>
      <c r="B323" s="19"/>
      <c r="C323" s="17"/>
      <c r="D323" s="18"/>
      <c r="E323" s="4"/>
      <c r="F323" s="19"/>
      <c r="G323" s="17"/>
      <c r="H323" s="4"/>
      <c r="I323" s="4"/>
      <c r="J323" s="32">
        <v>0</v>
      </c>
      <c r="K323" s="33">
        <f t="shared" si="56"/>
        <v>0</v>
      </c>
      <c r="L323" s="33">
        <f t="shared" si="56"/>
        <v>0</v>
      </c>
      <c r="M323" s="4"/>
      <c r="N323" s="4"/>
      <c r="O323" s="4"/>
      <c r="P323" s="41"/>
      <c r="Q323" s="17"/>
      <c r="R323" s="17"/>
      <c r="S323" s="42"/>
      <c r="T323" s="33" t="e">
        <f t="shared" si="55"/>
        <v>#DIV/0!</v>
      </c>
      <c r="U323" s="32" t="e">
        <f t="shared" si="50"/>
        <v>#DIV/0!</v>
      </c>
      <c r="V323" s="32">
        <f t="shared" si="52"/>
        <v>0</v>
      </c>
      <c r="W323" s="32"/>
      <c r="X323" s="32"/>
      <c r="Y323" s="32"/>
      <c r="Z323" s="32" t="e">
        <f t="shared" si="51"/>
        <v>#DIV/0!</v>
      </c>
      <c r="AA323" s="32" t="e">
        <f t="shared" si="53"/>
        <v>#DIV/0!</v>
      </c>
      <c r="AB323" s="4"/>
      <c r="AC323" s="19"/>
      <c r="AD323" s="19"/>
      <c r="AE323" s="19"/>
      <c r="AF323" s="4"/>
    </row>
    <row r="324" spans="1:32" x14ac:dyDescent="0.3">
      <c r="A324" s="18"/>
      <c r="B324" s="19"/>
      <c r="C324" s="17"/>
      <c r="D324" s="18"/>
      <c r="E324" s="4"/>
      <c r="F324" s="19"/>
      <c r="G324" s="17"/>
      <c r="H324" s="4"/>
      <c r="I324" s="4"/>
      <c r="J324" s="32">
        <v>0</v>
      </c>
      <c r="K324" s="33">
        <f t="shared" si="56"/>
        <v>0</v>
      </c>
      <c r="L324" s="33">
        <f t="shared" si="56"/>
        <v>0</v>
      </c>
      <c r="M324" s="4"/>
      <c r="N324" s="4"/>
      <c r="O324" s="4"/>
      <c r="P324" s="41"/>
      <c r="Q324" s="17"/>
      <c r="R324" s="17"/>
      <c r="S324" s="42"/>
      <c r="T324" s="33" t="e">
        <f t="shared" si="55"/>
        <v>#DIV/0!</v>
      </c>
      <c r="U324" s="32" t="e">
        <f t="shared" si="50"/>
        <v>#DIV/0!</v>
      </c>
      <c r="V324" s="32">
        <f t="shared" si="52"/>
        <v>0</v>
      </c>
      <c r="W324" s="32"/>
      <c r="X324" s="32"/>
      <c r="Y324" s="32"/>
      <c r="Z324" s="32" t="e">
        <f t="shared" si="51"/>
        <v>#DIV/0!</v>
      </c>
      <c r="AA324" s="32" t="e">
        <f t="shared" si="53"/>
        <v>#DIV/0!</v>
      </c>
      <c r="AB324" s="4"/>
      <c r="AC324" s="19"/>
      <c r="AD324" s="19"/>
      <c r="AE324" s="19"/>
      <c r="AF324" s="4"/>
    </row>
    <row r="325" spans="1:32" x14ac:dyDescent="0.3">
      <c r="A325" s="18"/>
      <c r="B325" s="19"/>
      <c r="C325" s="17"/>
      <c r="D325" s="18"/>
      <c r="E325" s="4"/>
      <c r="F325" s="19"/>
      <c r="G325" s="17"/>
      <c r="H325" s="4"/>
      <c r="I325" s="4"/>
      <c r="J325" s="32">
        <v>0</v>
      </c>
      <c r="K325" s="33">
        <f t="shared" si="56"/>
        <v>0</v>
      </c>
      <c r="L325" s="33">
        <f t="shared" si="56"/>
        <v>0</v>
      </c>
      <c r="M325" s="4"/>
      <c r="N325" s="4"/>
      <c r="O325" s="4"/>
      <c r="P325" s="41"/>
      <c r="Q325" s="17"/>
      <c r="R325" s="17"/>
      <c r="S325" s="42"/>
      <c r="T325" s="33" t="e">
        <f t="shared" si="55"/>
        <v>#DIV/0!</v>
      </c>
      <c r="U325" s="32" t="e">
        <f t="shared" si="50"/>
        <v>#DIV/0!</v>
      </c>
      <c r="V325" s="32">
        <f t="shared" si="52"/>
        <v>0</v>
      </c>
      <c r="W325" s="32"/>
      <c r="X325" s="32"/>
      <c r="Y325" s="32"/>
      <c r="Z325" s="32" t="e">
        <f t="shared" si="51"/>
        <v>#DIV/0!</v>
      </c>
      <c r="AA325" s="32" t="e">
        <f t="shared" si="53"/>
        <v>#DIV/0!</v>
      </c>
      <c r="AB325" s="4"/>
      <c r="AC325" s="19"/>
      <c r="AD325" s="19"/>
      <c r="AE325" s="19"/>
      <c r="AF325" s="4"/>
    </row>
    <row r="326" spans="1:32" x14ac:dyDescent="0.3">
      <c r="A326" s="18"/>
      <c r="B326" s="19"/>
      <c r="C326" s="17"/>
      <c r="D326" s="18"/>
      <c r="E326" s="4"/>
      <c r="F326" s="19"/>
      <c r="G326" s="17"/>
      <c r="H326" s="4"/>
      <c r="I326" s="4"/>
      <c r="J326" s="32">
        <v>0</v>
      </c>
      <c r="K326" s="33">
        <f t="shared" si="56"/>
        <v>0</v>
      </c>
      <c r="L326" s="33">
        <f t="shared" si="56"/>
        <v>0</v>
      </c>
      <c r="M326" s="4"/>
      <c r="N326" s="4"/>
      <c r="O326" s="4"/>
      <c r="P326" s="41"/>
      <c r="Q326" s="17"/>
      <c r="R326" s="17"/>
      <c r="S326" s="42"/>
      <c r="T326" s="33" t="e">
        <f t="shared" si="55"/>
        <v>#DIV/0!</v>
      </c>
      <c r="U326" s="32" t="e">
        <f t="shared" si="50"/>
        <v>#DIV/0!</v>
      </c>
      <c r="V326" s="32">
        <f t="shared" si="52"/>
        <v>0</v>
      </c>
      <c r="W326" s="32"/>
      <c r="X326" s="32"/>
      <c r="Y326" s="32"/>
      <c r="Z326" s="32" t="e">
        <f t="shared" si="51"/>
        <v>#DIV/0!</v>
      </c>
      <c r="AA326" s="32" t="e">
        <f t="shared" si="53"/>
        <v>#DIV/0!</v>
      </c>
      <c r="AB326" s="4"/>
      <c r="AC326" s="19"/>
      <c r="AD326" s="19"/>
      <c r="AE326" s="19"/>
      <c r="AF326" s="4"/>
    </row>
    <row r="327" spans="1:32" x14ac:dyDescent="0.3">
      <c r="A327" s="18"/>
      <c r="B327" s="19"/>
      <c r="C327" s="17"/>
      <c r="D327" s="18"/>
      <c r="E327" s="4"/>
      <c r="F327" s="19"/>
      <c r="G327" s="17"/>
      <c r="H327" s="4"/>
      <c r="I327" s="4"/>
      <c r="J327" s="32">
        <v>0</v>
      </c>
      <c r="K327" s="33">
        <f t="shared" si="56"/>
        <v>0</v>
      </c>
      <c r="L327" s="33">
        <f t="shared" si="56"/>
        <v>0</v>
      </c>
      <c r="M327" s="4"/>
      <c r="N327" s="4"/>
      <c r="O327" s="4"/>
      <c r="P327" s="41"/>
      <c r="Q327" s="17"/>
      <c r="R327" s="17"/>
      <c r="S327" s="42"/>
      <c r="T327" s="33" t="e">
        <f t="shared" si="55"/>
        <v>#DIV/0!</v>
      </c>
      <c r="U327" s="32" t="e">
        <f t="shared" si="50"/>
        <v>#DIV/0!</v>
      </c>
      <c r="V327" s="32">
        <f t="shared" si="52"/>
        <v>0</v>
      </c>
      <c r="W327" s="32"/>
      <c r="X327" s="32"/>
      <c r="Y327" s="32"/>
      <c r="Z327" s="32" t="e">
        <f t="shared" si="51"/>
        <v>#DIV/0!</v>
      </c>
      <c r="AA327" s="32" t="e">
        <f t="shared" si="53"/>
        <v>#DIV/0!</v>
      </c>
      <c r="AB327" s="4"/>
      <c r="AC327" s="19"/>
      <c r="AD327" s="19"/>
      <c r="AE327" s="19"/>
      <c r="AF327" s="4"/>
    </row>
    <row r="328" spans="1:32" x14ac:dyDescent="0.3">
      <c r="A328" s="18"/>
      <c r="B328" s="19"/>
      <c r="C328" s="17"/>
      <c r="D328" s="18"/>
      <c r="E328" s="4"/>
      <c r="F328" s="19"/>
      <c r="G328" s="17"/>
      <c r="H328" s="4"/>
      <c r="I328" s="4"/>
      <c r="J328" s="32">
        <v>0</v>
      </c>
      <c r="K328" s="33">
        <f t="shared" si="56"/>
        <v>0</v>
      </c>
      <c r="L328" s="33">
        <f t="shared" si="56"/>
        <v>0</v>
      </c>
      <c r="M328" s="4"/>
      <c r="N328" s="4"/>
      <c r="O328" s="4"/>
      <c r="P328" s="41"/>
      <c r="Q328" s="17"/>
      <c r="R328" s="17"/>
      <c r="S328" s="42"/>
      <c r="T328" s="33" t="e">
        <f t="shared" si="55"/>
        <v>#DIV/0!</v>
      </c>
      <c r="U328" s="32" t="e">
        <f t="shared" si="50"/>
        <v>#DIV/0!</v>
      </c>
      <c r="V328" s="32">
        <f t="shared" si="52"/>
        <v>0</v>
      </c>
      <c r="W328" s="32"/>
      <c r="X328" s="32"/>
      <c r="Y328" s="32"/>
      <c r="Z328" s="32" t="e">
        <f t="shared" si="51"/>
        <v>#DIV/0!</v>
      </c>
      <c r="AA328" s="32" t="e">
        <f t="shared" si="53"/>
        <v>#DIV/0!</v>
      </c>
      <c r="AB328" s="4"/>
      <c r="AC328" s="19"/>
      <c r="AD328" s="19"/>
      <c r="AE328" s="19"/>
      <c r="AF328" s="4"/>
    </row>
    <row r="329" spans="1:32" x14ac:dyDescent="0.3">
      <c r="A329" s="18"/>
      <c r="B329" s="19"/>
      <c r="C329" s="17"/>
      <c r="D329" s="18"/>
      <c r="E329" s="4"/>
      <c r="F329" s="19"/>
      <c r="G329" s="17"/>
      <c r="H329" s="4"/>
      <c r="I329" s="4"/>
      <c r="J329" s="32">
        <v>0</v>
      </c>
      <c r="K329" s="33">
        <f t="shared" si="56"/>
        <v>0</v>
      </c>
      <c r="L329" s="33">
        <f t="shared" si="56"/>
        <v>0</v>
      </c>
      <c r="M329" s="4"/>
      <c r="N329" s="4"/>
      <c r="O329" s="4"/>
      <c r="P329" s="41"/>
      <c r="Q329" s="17"/>
      <c r="R329" s="17"/>
      <c r="S329" s="42"/>
      <c r="T329" s="33" t="e">
        <f t="shared" si="55"/>
        <v>#DIV/0!</v>
      </c>
      <c r="U329" s="32" t="e">
        <f t="shared" si="50"/>
        <v>#DIV/0!</v>
      </c>
      <c r="V329" s="32">
        <f t="shared" si="52"/>
        <v>0</v>
      </c>
      <c r="W329" s="32"/>
      <c r="X329" s="32"/>
      <c r="Y329" s="32"/>
      <c r="Z329" s="32" t="e">
        <f t="shared" si="51"/>
        <v>#DIV/0!</v>
      </c>
      <c r="AA329" s="32" t="e">
        <f t="shared" si="53"/>
        <v>#DIV/0!</v>
      </c>
      <c r="AB329" s="4"/>
      <c r="AC329" s="19"/>
      <c r="AD329" s="19"/>
      <c r="AE329" s="19"/>
      <c r="AF329" s="4"/>
    </row>
    <row r="330" spans="1:32" x14ac:dyDescent="0.3">
      <c r="A330" s="18"/>
      <c r="B330" s="19"/>
      <c r="C330" s="17"/>
      <c r="D330" s="18"/>
      <c r="E330" s="4"/>
      <c r="F330" s="19"/>
      <c r="G330" s="17"/>
      <c r="H330" s="4"/>
      <c r="I330" s="4"/>
      <c r="J330" s="32">
        <v>0</v>
      </c>
      <c r="K330" s="33">
        <f t="shared" si="56"/>
        <v>0</v>
      </c>
      <c r="L330" s="33">
        <f t="shared" si="56"/>
        <v>0</v>
      </c>
      <c r="M330" s="4"/>
      <c r="N330" s="4"/>
      <c r="O330" s="4"/>
      <c r="P330" s="41"/>
      <c r="Q330" s="17"/>
      <c r="R330" s="17"/>
      <c r="S330" s="42"/>
      <c r="T330" s="33" t="e">
        <f t="shared" si="55"/>
        <v>#DIV/0!</v>
      </c>
      <c r="U330" s="32" t="e">
        <f t="shared" si="50"/>
        <v>#DIV/0!</v>
      </c>
      <c r="V330" s="32">
        <f t="shared" si="52"/>
        <v>0</v>
      </c>
      <c r="W330" s="32"/>
      <c r="X330" s="32"/>
      <c r="Y330" s="32"/>
      <c r="Z330" s="32" t="e">
        <f t="shared" si="51"/>
        <v>#DIV/0!</v>
      </c>
      <c r="AA330" s="32" t="e">
        <f t="shared" si="53"/>
        <v>#DIV/0!</v>
      </c>
      <c r="AB330" s="4"/>
      <c r="AC330" s="19"/>
      <c r="AD330" s="19"/>
      <c r="AE330" s="19"/>
      <c r="AF330" s="4"/>
    </row>
    <row r="331" spans="1:32" x14ac:dyDescent="0.3">
      <c r="A331" s="18"/>
      <c r="B331" s="19"/>
      <c r="C331" s="17"/>
      <c r="D331" s="18"/>
      <c r="E331" s="4"/>
      <c r="F331" s="19"/>
      <c r="G331" s="17"/>
      <c r="H331" s="4"/>
      <c r="I331" s="4"/>
      <c r="J331" s="32">
        <v>0</v>
      </c>
      <c r="K331" s="33">
        <f t="shared" si="56"/>
        <v>0</v>
      </c>
      <c r="L331" s="33">
        <f t="shared" si="56"/>
        <v>0</v>
      </c>
      <c r="M331" s="4"/>
      <c r="N331" s="4"/>
      <c r="O331" s="4"/>
      <c r="P331" s="41"/>
      <c r="Q331" s="17"/>
      <c r="R331" s="17"/>
      <c r="S331" s="42"/>
      <c r="T331" s="33" t="e">
        <f t="shared" si="55"/>
        <v>#DIV/0!</v>
      </c>
      <c r="U331" s="32" t="e">
        <f t="shared" si="50"/>
        <v>#DIV/0!</v>
      </c>
      <c r="V331" s="32">
        <f t="shared" si="52"/>
        <v>0</v>
      </c>
      <c r="W331" s="32"/>
      <c r="X331" s="32"/>
      <c r="Y331" s="32"/>
      <c r="Z331" s="32" t="e">
        <f t="shared" si="51"/>
        <v>#DIV/0!</v>
      </c>
      <c r="AA331" s="32" t="e">
        <f t="shared" si="53"/>
        <v>#DIV/0!</v>
      </c>
      <c r="AB331" s="4"/>
      <c r="AC331" s="19"/>
      <c r="AD331" s="19"/>
      <c r="AE331" s="19"/>
      <c r="AF331" s="4"/>
    </row>
    <row r="332" spans="1:32" x14ac:dyDescent="0.3">
      <c r="A332" s="18"/>
      <c r="B332" s="19"/>
      <c r="C332" s="17"/>
      <c r="D332" s="18"/>
      <c r="E332" s="4"/>
      <c r="F332" s="19"/>
      <c r="G332" s="17"/>
      <c r="H332" s="4"/>
      <c r="I332" s="4"/>
      <c r="J332" s="32">
        <v>0</v>
      </c>
      <c r="K332" s="33">
        <f t="shared" si="56"/>
        <v>0</v>
      </c>
      <c r="L332" s="33">
        <f t="shared" si="56"/>
        <v>0</v>
      </c>
      <c r="M332" s="4"/>
      <c r="N332" s="4"/>
      <c r="O332" s="4"/>
      <c r="P332" s="41"/>
      <c r="Q332" s="17"/>
      <c r="R332" s="17"/>
      <c r="S332" s="42"/>
      <c r="T332" s="33" t="e">
        <f t="shared" si="55"/>
        <v>#DIV/0!</v>
      </c>
      <c r="U332" s="32" t="e">
        <f t="shared" si="50"/>
        <v>#DIV/0!</v>
      </c>
      <c r="V332" s="32">
        <f t="shared" si="52"/>
        <v>0</v>
      </c>
      <c r="W332" s="32"/>
      <c r="X332" s="32"/>
      <c r="Y332" s="32"/>
      <c r="Z332" s="32" t="e">
        <f t="shared" si="51"/>
        <v>#DIV/0!</v>
      </c>
      <c r="AA332" s="32" t="e">
        <f t="shared" si="53"/>
        <v>#DIV/0!</v>
      </c>
      <c r="AB332" s="4"/>
      <c r="AC332" s="19"/>
      <c r="AD332" s="19"/>
      <c r="AE332" s="19"/>
      <c r="AF332" s="4"/>
    </row>
    <row r="333" spans="1:32" x14ac:dyDescent="0.3">
      <c r="A333" s="18"/>
      <c r="B333" s="19"/>
      <c r="C333" s="17"/>
      <c r="D333" s="18"/>
      <c r="E333" s="4"/>
      <c r="F333" s="19"/>
      <c r="G333" s="17"/>
      <c r="H333" s="4"/>
      <c r="I333" s="4"/>
      <c r="J333" s="32">
        <v>0</v>
      </c>
      <c r="K333" s="33">
        <f t="shared" si="56"/>
        <v>0</v>
      </c>
      <c r="L333" s="33">
        <f t="shared" si="56"/>
        <v>0</v>
      </c>
      <c r="M333" s="4"/>
      <c r="N333" s="4"/>
      <c r="O333" s="4"/>
      <c r="P333" s="41"/>
      <c r="Q333" s="17"/>
      <c r="R333" s="17"/>
      <c r="S333" s="42"/>
      <c r="T333" s="33" t="e">
        <f t="shared" si="55"/>
        <v>#DIV/0!</v>
      </c>
      <c r="U333" s="32" t="e">
        <f t="shared" si="50"/>
        <v>#DIV/0!</v>
      </c>
      <c r="V333" s="32">
        <f t="shared" si="52"/>
        <v>0</v>
      </c>
      <c r="W333" s="32"/>
      <c r="X333" s="32"/>
      <c r="Y333" s="32"/>
      <c r="Z333" s="32" t="e">
        <f t="shared" si="51"/>
        <v>#DIV/0!</v>
      </c>
      <c r="AA333" s="32" t="e">
        <f t="shared" si="53"/>
        <v>#DIV/0!</v>
      </c>
      <c r="AB333" s="4"/>
      <c r="AC333" s="19"/>
      <c r="AD333" s="19"/>
      <c r="AE333" s="19"/>
      <c r="AF333" s="4"/>
    </row>
    <row r="334" spans="1:32" x14ac:dyDescent="0.3">
      <c r="A334" s="18"/>
      <c r="B334" s="19"/>
      <c r="C334" s="17"/>
      <c r="D334" s="18"/>
      <c r="E334" s="4"/>
      <c r="F334" s="19"/>
      <c r="G334" s="17"/>
      <c r="H334" s="4"/>
      <c r="I334" s="4"/>
      <c r="J334" s="32">
        <v>0</v>
      </c>
      <c r="K334" s="33">
        <f t="shared" si="56"/>
        <v>0</v>
      </c>
      <c r="L334" s="33">
        <f t="shared" si="56"/>
        <v>0</v>
      </c>
      <c r="M334" s="4"/>
      <c r="N334" s="4"/>
      <c r="O334" s="4"/>
      <c r="P334" s="41"/>
      <c r="Q334" s="17"/>
      <c r="R334" s="17"/>
      <c r="S334" s="42"/>
      <c r="T334" s="33" t="e">
        <f t="shared" si="55"/>
        <v>#DIV/0!</v>
      </c>
      <c r="U334" s="32" t="e">
        <f t="shared" si="50"/>
        <v>#DIV/0!</v>
      </c>
      <c r="V334" s="32">
        <f t="shared" si="52"/>
        <v>0</v>
      </c>
      <c r="W334" s="32"/>
      <c r="X334" s="32"/>
      <c r="Y334" s="32"/>
      <c r="Z334" s="32" t="e">
        <f t="shared" si="51"/>
        <v>#DIV/0!</v>
      </c>
      <c r="AA334" s="32" t="e">
        <f t="shared" si="53"/>
        <v>#DIV/0!</v>
      </c>
      <c r="AB334" s="4"/>
      <c r="AC334" s="19"/>
      <c r="AD334" s="19"/>
      <c r="AE334" s="19"/>
      <c r="AF334" s="4"/>
    </row>
    <row r="335" spans="1:32" x14ac:dyDescent="0.3">
      <c r="A335" s="18"/>
      <c r="B335" s="19"/>
      <c r="C335" s="17"/>
      <c r="D335" s="18"/>
      <c r="E335" s="4"/>
      <c r="F335" s="19"/>
      <c r="G335" s="17"/>
      <c r="H335" s="4"/>
      <c r="I335" s="4"/>
      <c r="J335" s="32">
        <v>0</v>
      </c>
      <c r="K335" s="33">
        <f t="shared" si="56"/>
        <v>0</v>
      </c>
      <c r="L335" s="33">
        <f t="shared" si="56"/>
        <v>0</v>
      </c>
      <c r="M335" s="4"/>
      <c r="N335" s="4"/>
      <c r="O335" s="4"/>
      <c r="P335" s="41"/>
      <c r="Q335" s="17"/>
      <c r="R335" s="17"/>
      <c r="S335" s="42"/>
      <c r="T335" s="33" t="e">
        <f t="shared" si="55"/>
        <v>#DIV/0!</v>
      </c>
      <c r="U335" s="32" t="e">
        <f t="shared" si="50"/>
        <v>#DIV/0!</v>
      </c>
      <c r="V335" s="32">
        <f t="shared" si="52"/>
        <v>0</v>
      </c>
      <c r="W335" s="32"/>
      <c r="X335" s="32"/>
      <c r="Y335" s="32"/>
      <c r="Z335" s="32" t="e">
        <f t="shared" si="51"/>
        <v>#DIV/0!</v>
      </c>
      <c r="AA335" s="32" t="e">
        <f t="shared" si="53"/>
        <v>#DIV/0!</v>
      </c>
      <c r="AB335" s="4"/>
      <c r="AC335" s="19"/>
      <c r="AD335" s="19"/>
      <c r="AE335" s="19"/>
      <c r="AF335" s="4"/>
    </row>
    <row r="336" spans="1:32" x14ac:dyDescent="0.3">
      <c r="A336" s="18"/>
      <c r="B336" s="19"/>
      <c r="C336" s="17"/>
      <c r="D336" s="18"/>
      <c r="E336" s="4"/>
      <c r="F336" s="19"/>
      <c r="G336" s="17"/>
      <c r="H336" s="4"/>
      <c r="I336" s="4"/>
      <c r="J336" s="32">
        <v>0</v>
      </c>
      <c r="K336" s="33">
        <f t="shared" si="56"/>
        <v>0</v>
      </c>
      <c r="L336" s="33">
        <f t="shared" si="56"/>
        <v>0</v>
      </c>
      <c r="M336" s="4"/>
      <c r="N336" s="4"/>
      <c r="O336" s="4"/>
      <c r="P336" s="41"/>
      <c r="Q336" s="17"/>
      <c r="R336" s="17"/>
      <c r="S336" s="42"/>
      <c r="T336" s="33" t="e">
        <f t="shared" si="55"/>
        <v>#DIV/0!</v>
      </c>
      <c r="U336" s="32" t="e">
        <f t="shared" si="50"/>
        <v>#DIV/0!</v>
      </c>
      <c r="V336" s="32">
        <f t="shared" si="52"/>
        <v>0</v>
      </c>
      <c r="W336" s="32"/>
      <c r="X336" s="32"/>
      <c r="Y336" s="32"/>
      <c r="Z336" s="32" t="e">
        <f t="shared" si="51"/>
        <v>#DIV/0!</v>
      </c>
      <c r="AA336" s="32" t="e">
        <f t="shared" si="53"/>
        <v>#DIV/0!</v>
      </c>
      <c r="AB336" s="4"/>
      <c r="AC336" s="19"/>
      <c r="AD336" s="19"/>
      <c r="AE336" s="19"/>
      <c r="AF336" s="4"/>
    </row>
    <row r="337" spans="1:32" x14ac:dyDescent="0.3">
      <c r="A337" s="18"/>
      <c r="B337" s="19"/>
      <c r="C337" s="17"/>
      <c r="D337" s="18"/>
      <c r="E337" s="4"/>
      <c r="F337" s="19"/>
      <c r="G337" s="17"/>
      <c r="H337" s="4"/>
      <c r="I337" s="4"/>
      <c r="J337" s="32">
        <v>0</v>
      </c>
      <c r="K337" s="33">
        <f t="shared" ref="K337:L339" si="57">J337</f>
        <v>0</v>
      </c>
      <c r="L337" s="33">
        <f t="shared" si="57"/>
        <v>0</v>
      </c>
      <c r="M337" s="4"/>
      <c r="N337" s="4"/>
      <c r="O337" s="4"/>
      <c r="P337" s="41"/>
      <c r="Q337" s="17"/>
      <c r="R337" s="17"/>
      <c r="S337" s="42"/>
      <c r="T337" s="33" t="e">
        <f t="shared" si="55"/>
        <v>#DIV/0!</v>
      </c>
      <c r="U337" s="32" t="e">
        <f t="shared" si="50"/>
        <v>#DIV/0!</v>
      </c>
      <c r="V337" s="32">
        <f t="shared" si="52"/>
        <v>0</v>
      </c>
      <c r="W337" s="32"/>
      <c r="X337" s="32"/>
      <c r="Y337" s="32"/>
      <c r="Z337" s="32" t="e">
        <f t="shared" si="51"/>
        <v>#DIV/0!</v>
      </c>
      <c r="AA337" s="32" t="e">
        <f t="shared" si="53"/>
        <v>#DIV/0!</v>
      </c>
      <c r="AB337" s="4"/>
      <c r="AC337" s="19"/>
      <c r="AD337" s="19"/>
      <c r="AE337" s="19"/>
      <c r="AF337" s="4"/>
    </row>
    <row r="338" spans="1:32" x14ac:dyDescent="0.3">
      <c r="A338" s="18"/>
      <c r="B338" s="19"/>
      <c r="C338" s="17"/>
      <c r="D338" s="18"/>
      <c r="E338" s="4"/>
      <c r="F338" s="19"/>
      <c r="G338" s="17"/>
      <c r="H338" s="4"/>
      <c r="I338" s="4"/>
      <c r="J338" s="32">
        <v>0</v>
      </c>
      <c r="K338" s="33">
        <f t="shared" si="57"/>
        <v>0</v>
      </c>
      <c r="L338" s="33">
        <f t="shared" si="57"/>
        <v>0</v>
      </c>
      <c r="M338" s="4"/>
      <c r="N338" s="4"/>
      <c r="O338" s="4"/>
      <c r="P338" s="41"/>
      <c r="Q338" s="17"/>
      <c r="R338" s="17"/>
      <c r="S338" s="42"/>
      <c r="T338" s="33" t="e">
        <f t="shared" si="55"/>
        <v>#DIV/0!</v>
      </c>
      <c r="U338" s="32" t="e">
        <f t="shared" si="50"/>
        <v>#DIV/0!</v>
      </c>
      <c r="V338" s="32">
        <f t="shared" si="52"/>
        <v>0</v>
      </c>
      <c r="W338" s="32"/>
      <c r="X338" s="32"/>
      <c r="Y338" s="32"/>
      <c r="Z338" s="32" t="e">
        <f t="shared" si="51"/>
        <v>#DIV/0!</v>
      </c>
      <c r="AA338" s="32" t="e">
        <f t="shared" si="53"/>
        <v>#DIV/0!</v>
      </c>
      <c r="AB338" s="4"/>
      <c r="AC338" s="19"/>
      <c r="AD338" s="19"/>
      <c r="AE338" s="19"/>
      <c r="AF338" s="4"/>
    </row>
    <row r="339" spans="1:32" x14ac:dyDescent="0.3">
      <c r="A339" s="18"/>
      <c r="J339" s="36">
        <v>0</v>
      </c>
      <c r="K339" s="5">
        <f t="shared" si="57"/>
        <v>0</v>
      </c>
      <c r="L339" s="5">
        <f t="shared" si="57"/>
        <v>0</v>
      </c>
      <c r="T339" s="5" t="e">
        <f t="shared" si="55"/>
        <v>#DIV/0!</v>
      </c>
      <c r="U339" s="32" t="e">
        <f t="shared" si="50"/>
        <v>#DIV/0!</v>
      </c>
      <c r="V339" s="36">
        <f t="shared" si="52"/>
        <v>0</v>
      </c>
      <c r="W339" s="36"/>
      <c r="X339" s="36"/>
      <c r="Z339" s="32" t="e">
        <f t="shared" si="51"/>
        <v>#DIV/0!</v>
      </c>
      <c r="AA339" s="32" t="e">
        <f t="shared" si="53"/>
        <v>#DIV/0!</v>
      </c>
    </row>
    <row r="340" spans="1:32" x14ac:dyDescent="0.3">
      <c r="A340" s="18"/>
      <c r="B340" s="19"/>
      <c r="C340" s="17"/>
      <c r="D340" s="18"/>
      <c r="E340" s="4"/>
      <c r="F340" s="19"/>
      <c r="G340" s="17"/>
      <c r="H340" s="4"/>
      <c r="I340" s="4"/>
      <c r="J340" s="17"/>
      <c r="K340" s="17"/>
      <c r="L340" s="17"/>
      <c r="M340" s="4"/>
      <c r="N340" s="4"/>
      <c r="O340" s="4"/>
      <c r="P340" s="17"/>
      <c r="Q340" s="17"/>
      <c r="R340" s="17"/>
      <c r="S340" s="42"/>
      <c r="T340" s="17"/>
      <c r="U340" s="19"/>
      <c r="V340" s="17"/>
      <c r="W340" s="17"/>
      <c r="X340" s="17"/>
      <c r="Y340" s="32"/>
      <c r="Z340" s="32"/>
      <c r="AA340" s="32"/>
      <c r="AB340" s="4"/>
      <c r="AC340" s="19"/>
      <c r="AD340" s="19"/>
      <c r="AE340" s="19"/>
      <c r="AF340" s="4"/>
    </row>
  </sheetData>
  <autoFilter ref="A2:AF340" xr:uid="{00000000-0009-0000-0000-000001000000}">
    <sortState xmlns:xlrd2="http://schemas.microsoft.com/office/spreadsheetml/2017/richdata2" ref="A4:AF340">
      <sortCondition ref="A2:A340"/>
    </sortState>
  </autoFilter>
  <mergeCells count="17">
    <mergeCell ref="A1:A2"/>
    <mergeCell ref="B1:B2"/>
    <mergeCell ref="M1:M2"/>
    <mergeCell ref="K1:K2"/>
    <mergeCell ref="L1:L2"/>
    <mergeCell ref="J1:J2"/>
    <mergeCell ref="C1:C2"/>
    <mergeCell ref="I1:I2"/>
    <mergeCell ref="T1:T2"/>
    <mergeCell ref="U1:U2"/>
    <mergeCell ref="AF1:AF2"/>
    <mergeCell ref="N1:N2"/>
    <mergeCell ref="O1:O2"/>
    <mergeCell ref="P1:P2"/>
    <mergeCell ref="Q1:Q2"/>
    <mergeCell ref="R1:R2"/>
    <mergeCell ref="S1:S2"/>
  </mergeCells>
  <hyperlinks>
    <hyperlink ref="E154" r:id="rId1" xr:uid="{11EBD083-93BB-4791-AE1A-DA1078DBE293}"/>
    <hyperlink ref="E149" r:id="rId2" xr:uid="{7EB10577-9E6D-4261-828B-E4BC843CF507}"/>
    <hyperlink ref="E136" r:id="rId3" xr:uid="{BAD0F786-562E-4A61-BCBD-2B76EB180C3C}"/>
    <hyperlink ref="E128" r:id="rId4" xr:uid="{443F2A85-3934-4AEF-A448-62FEEB8B731D}"/>
    <hyperlink ref="E130" r:id="rId5" xr:uid="{2822883A-509D-4F07-8293-B514BBBE24DC}"/>
    <hyperlink ref="E132" r:id="rId6" xr:uid="{C0AA1346-4B9D-4C7C-8C15-48E21E5E98FF}"/>
    <hyperlink ref="E126" r:id="rId7" xr:uid="{212485A7-A37C-48E6-84C7-253122BD6CE2}"/>
    <hyperlink ref="E129" r:id="rId8" xr:uid="{3287B115-665C-4723-9674-72D6F49BF8B2}"/>
    <hyperlink ref="E151" r:id="rId9" xr:uid="{1B8F4C80-B8CA-414F-AC5D-77C7ADA82945}"/>
    <hyperlink ref="E146" r:id="rId10" xr:uid="{93409D26-B115-46DF-BF85-20CC08FACDB3}"/>
    <hyperlink ref="E145" r:id="rId11" xr:uid="{E2068278-AA34-4F55-B29E-58694DC3CBFE}"/>
    <hyperlink ref="E144" r:id="rId12" xr:uid="{E51FDB4C-7A19-4D08-8380-F5FCB8CE828C}"/>
    <hyperlink ref="E148" r:id="rId13" xr:uid="{D5661C14-7631-45E2-A1FE-8919A7266B47}"/>
    <hyperlink ref="E137" r:id="rId14" xr:uid="{0ADB59C6-AED6-4F77-B7D9-82A456126EFB}"/>
    <hyperlink ref="E133" r:id="rId15" xr:uid="{89FFA3FA-9FD6-4C63-A708-FBE0B8CDD8D1}"/>
    <hyperlink ref="E127" r:id="rId16" xr:uid="{ABF5EE0D-3B2C-4258-8EA9-7F76013AC94C}"/>
    <hyperlink ref="E123" r:id="rId17" xr:uid="{C826249F-D790-4692-9A77-0B88A38CEF1F}"/>
    <hyperlink ref="E142" r:id="rId18" xr:uid="{D7AFAC44-C3C6-4116-9DEA-AAD20182F4B6}"/>
    <hyperlink ref="E141" r:id="rId19" xr:uid="{0466FF53-23C6-4E99-82F3-5E7F8B3ACA0C}"/>
    <hyperlink ref="E140" r:id="rId20" xr:uid="{93A6CFE7-3EB6-4F80-9709-D1901BAC6D51}"/>
    <hyperlink ref="E110" r:id="rId21" xr:uid="{06B4AF38-9BAD-43F5-82B2-BF29CA8AA689}"/>
    <hyperlink ref="E101" r:id="rId22" xr:uid="{CAFD6BC1-1195-4DFA-8024-B879F3F6B5E9}"/>
    <hyperlink ref="E100" r:id="rId23" xr:uid="{3604F160-5276-4D86-B0B4-BA6EFC6D0B11}"/>
    <hyperlink ref="E3" r:id="rId24" xr:uid="{A29F8CBC-B563-482F-B594-F9FD26F1905E}"/>
    <hyperlink ref="E155" r:id="rId25" xr:uid="{505B4207-81F8-45F6-A60C-1926D9D51D3A}"/>
    <hyperlink ref="E156" r:id="rId26" xr:uid="{52796250-60CB-493E-891A-112847CD6C53}"/>
    <hyperlink ref="E157" r:id="rId27" xr:uid="{AC59DB8D-135F-4D02-AE9B-6099CBBC1904}"/>
    <hyperlink ref="E158" r:id="rId28" xr:uid="{B5555782-DE88-4CDD-B2F7-3B96454D4645}"/>
    <hyperlink ref="E159" r:id="rId29" xr:uid="{E9275736-B4D7-4FF2-BDA5-8D840D101B4E}"/>
    <hyperlink ref="E160" r:id="rId30" xr:uid="{5811BBC4-AFE9-4253-93D1-BB1FE2396EB6}"/>
    <hyperlink ref="E161" r:id="rId31" xr:uid="{96572FA6-0F97-4EE3-84C9-2955DB992B77}"/>
    <hyperlink ref="E162" r:id="rId32" xr:uid="{F67FA30D-D95F-4925-9A94-77501093A638}"/>
    <hyperlink ref="E163" r:id="rId33" xr:uid="{5A5EBB9A-806B-41AD-8AF2-C44545784ED8}"/>
    <hyperlink ref="E164" r:id="rId34" xr:uid="{3C04B746-B116-4E9F-962B-7B8E110EEDA0}"/>
    <hyperlink ref="E165" r:id="rId35" xr:uid="{C91B53FB-164B-47F4-931A-037FB8A01F12}"/>
    <hyperlink ref="E166" r:id="rId36" xr:uid="{ACD0E6C2-7280-4091-B0D4-549B8CA446B5}"/>
    <hyperlink ref="E167" r:id="rId37" xr:uid="{B95E99BE-3E08-4577-BF6F-A3554DB7F7C1}"/>
    <hyperlink ref="E168" r:id="rId38" xr:uid="{63E0A1B8-3780-47B3-93FF-4B825A7631E4}"/>
    <hyperlink ref="E169:E172" r:id="rId39" display="https://zakupki.gov.ru/epz/order/notice/ea20/view/common-info.html?regNumber=0873400003922000557" xr:uid="{1F914FFA-53FA-4344-928C-2805A816834C}"/>
    <hyperlink ref="E169" r:id="rId40" xr:uid="{5F267599-62E9-4E3E-9A35-36AD833C249F}"/>
    <hyperlink ref="E170" r:id="rId41" xr:uid="{88560CD5-0821-4E06-8693-76CD7DB44135}"/>
    <hyperlink ref="E171" r:id="rId42" xr:uid="{2DD933C9-F9A6-4C88-A04C-56A1FE0F2706}"/>
    <hyperlink ref="E172" r:id="rId43" xr:uid="{30748E5B-5E52-43A6-9F09-28DE5B283A99}"/>
    <hyperlink ref="E175" r:id="rId44" xr:uid="{DE432969-B5A9-46DD-8AC0-9D866972864E}"/>
    <hyperlink ref="E176" r:id="rId45" xr:uid="{6E7E9A7C-F792-47B4-9AF7-0636DD6FFD97}"/>
    <hyperlink ref="E177" r:id="rId46" xr:uid="{0BDAB04A-FF66-45F3-A44F-365CF45AD52C}"/>
    <hyperlink ref="E179" r:id="rId47" xr:uid="{F0D97287-E38F-4766-9821-C0BCC9F416AF}"/>
    <hyperlink ref="E180" r:id="rId48" xr:uid="{4299F39D-2D92-419E-9775-5AFCBE4D959E}"/>
    <hyperlink ref="E181" r:id="rId49" xr:uid="{2B662BBA-9039-42C0-8329-6A600BD03486}"/>
    <hyperlink ref="E182" r:id="rId50" xr:uid="{CE503FD4-650A-4926-A7FF-54E519764DEC}"/>
    <hyperlink ref="E183" r:id="rId51" xr:uid="{B9F96807-0A14-45E8-A63B-C7115517BB20}"/>
    <hyperlink ref="E192" r:id="rId52" xr:uid="{A55CEDC0-E589-42FC-990D-61D6B9E79028}"/>
    <hyperlink ref="E178" r:id="rId53" xr:uid="{266002BD-D9E9-4CD1-919D-BC0DC5FAC0E5}"/>
    <hyperlink ref="E185" r:id="rId54" xr:uid="{F6CFC32B-D03D-4A48-96C4-275FCE6364DC}"/>
    <hyperlink ref="E186" r:id="rId55" xr:uid="{889A767E-CE51-4966-A18C-DA6FDBC43302}"/>
    <hyperlink ref="E187" r:id="rId56" xr:uid="{8639FD3F-6F4B-4B0A-B5C4-BD3EE16A0F18}"/>
    <hyperlink ref="E188" r:id="rId57" xr:uid="{B002DA8E-74CC-486A-BB19-36178ADCE770}"/>
    <hyperlink ref="E189" r:id="rId58" xr:uid="{206193C5-E8AA-479A-AEF9-260F7A3CAEBB}"/>
    <hyperlink ref="E190" r:id="rId59" xr:uid="{B4D021C0-A355-41BF-9FE4-3848B986FBC0}"/>
    <hyperlink ref="E184" r:id="rId60" xr:uid="{4ABC80F3-98EB-4F37-914B-83163DF2DF0E}"/>
    <hyperlink ref="E194" r:id="rId61" xr:uid="{AD69DEB7-502F-4C6F-A7C1-E4989FE33C25}"/>
    <hyperlink ref="E195" r:id="rId62" xr:uid="{7FCB050C-7FCD-4D68-9ADB-B560E350B46A}"/>
    <hyperlink ref="E196" r:id="rId63" xr:uid="{8ED10524-71AA-488D-8762-8611681D93F9}"/>
    <hyperlink ref="E197" r:id="rId64" xr:uid="{5CA76844-50FC-4079-AB5D-9202A2C21707}"/>
    <hyperlink ref="E198" r:id="rId65" xr:uid="{90AF3425-69B9-4AFA-B2A9-8B465039469B}"/>
    <hyperlink ref="E199" r:id="rId66" xr:uid="{F1DC67F6-CE3A-43E3-B9EF-BD2B981CCAF9}"/>
    <hyperlink ref="E200" r:id="rId67" xr:uid="{3F66E8D2-B4EC-46D3-BD42-C2A823CE25FB}"/>
    <hyperlink ref="E201" r:id="rId68" xr:uid="{403C14DF-AE9A-48BF-871D-8AC90CBCDE3F}"/>
    <hyperlink ref="E202" r:id="rId69" xr:uid="{A25E78E6-1747-4361-8994-1EBA5DA177A8}"/>
    <hyperlink ref="E203" r:id="rId70" xr:uid="{2CCAC4B2-16DE-4B66-A5B1-E0390816AF5F}"/>
    <hyperlink ref="E204" r:id="rId71" xr:uid="{BB00D9A9-F5F8-4535-81C8-CC8E4AB37E02}"/>
    <hyperlink ref="E193" r:id="rId72" xr:uid="{0FF7707F-388A-4830-AD64-91130E5A5D4C}"/>
    <hyperlink ref="E208" r:id="rId73" xr:uid="{12056C19-2C29-4ED6-9D8E-E502786919EF}"/>
    <hyperlink ref="E205" r:id="rId74" xr:uid="{019A9569-1DCD-4635-BAA0-846927C9C619}"/>
    <hyperlink ref="E206" r:id="rId75" xr:uid="{81B5AF19-FEBB-4604-AEDE-25A95DFCDD6B}"/>
    <hyperlink ref="E207" r:id="rId76" xr:uid="{4FF59C35-7184-4DD9-8C7B-4FF5BC08BD86}"/>
    <hyperlink ref="E209" r:id="rId77" xr:uid="{363437D2-1919-42B2-9154-075D6823CE85}"/>
    <hyperlink ref="E235" r:id="rId78" xr:uid="{46CF49AB-1D48-4E91-B907-058629823CEC}"/>
    <hyperlink ref="E234" r:id="rId79" xr:uid="{A097AB6B-EB84-4AA0-A6A8-B67EA758FE9E}"/>
    <hyperlink ref="E233" r:id="rId80" xr:uid="{FE5C5AD8-DF69-40A2-9D72-E03F03383140}"/>
    <hyperlink ref="E232" r:id="rId81" xr:uid="{AB2515B3-2A44-4082-840C-DF1BBB0D5BB6}"/>
    <hyperlink ref="E231" r:id="rId82" xr:uid="{1FDF5751-43BD-4211-B4B5-E7D5083D6A3B}"/>
    <hyperlink ref="E230" r:id="rId83" xr:uid="{93DDB3F6-CE45-4565-95F2-3A8808570E37}"/>
    <hyperlink ref="E229" r:id="rId84" xr:uid="{FF4C9EE0-E49F-4096-AA72-FD2E2CA2819A}"/>
    <hyperlink ref="E228" r:id="rId85" xr:uid="{5342F901-084F-4E83-96EF-33379556F71C}"/>
    <hyperlink ref="E227" r:id="rId86" xr:uid="{EDB52A0D-B2B0-4CD8-B220-5116E72E3730}"/>
    <hyperlink ref="E226" r:id="rId87" xr:uid="{1977A185-2A10-4F17-BA92-266C625F0F43}"/>
    <hyperlink ref="E225" r:id="rId88" xr:uid="{8225E5D8-2EFD-4100-BE79-AF372D5F7BCF}"/>
    <hyperlink ref="E224" r:id="rId89" xr:uid="{4F587260-B927-4E67-B201-BA5D4717DAD9}"/>
    <hyperlink ref="E223" r:id="rId90" xr:uid="{91359AAE-7126-4CB3-8115-37A88D3234E9}"/>
    <hyperlink ref="E219" r:id="rId91" xr:uid="{FD7B57B4-0391-4C14-9C89-2F88E35A0B81}"/>
    <hyperlink ref="E218" r:id="rId92" xr:uid="{904EE720-F8CF-4793-B5E2-16DB3980D9E0}"/>
    <hyperlink ref="E217" r:id="rId93" xr:uid="{F3841F60-D026-4B5A-BA60-E70025D383B9}"/>
    <hyperlink ref="E216" r:id="rId94" xr:uid="{165B8DE2-7868-4181-B502-E15A3C8EF90F}"/>
    <hyperlink ref="E215" r:id="rId95" xr:uid="{96A63FC9-A369-46F6-92C3-EB939EBA564A}"/>
    <hyperlink ref="E214" r:id="rId96" xr:uid="{C29DCD03-1E30-496B-8DE6-528FD88437C6}"/>
    <hyperlink ref="E213" r:id="rId97" xr:uid="{FF874475-258D-423E-96F4-0142A6B2687C}"/>
    <hyperlink ref="E212" r:id="rId98" xr:uid="{DEEF9429-EBF9-4BA5-8F39-7331127E7136}"/>
    <hyperlink ref="E211" r:id="rId99" xr:uid="{831CA20B-5E69-4C8B-9872-8CF334DDEEFF}"/>
    <hyperlink ref="E210" r:id="rId100" xr:uid="{F391A3EA-EE7A-459E-AC5F-2AF63AC006FB}"/>
    <hyperlink ref="E220:E222" r:id="rId101" display="https://zakupki.gov.ru/epz/order/notice/ea20/view/common-info.html?regNumber=0873400003922000608" xr:uid="{3E557832-2C62-4233-8123-86A0183F2831}"/>
    <hyperlink ref="E220" r:id="rId102" xr:uid="{EDF811C4-579A-44CB-89AE-1C437C3F418A}"/>
    <hyperlink ref="E221" r:id="rId103" xr:uid="{41A86A50-4E9B-4987-A80C-34B65AD73582}"/>
    <hyperlink ref="E222" r:id="rId104" xr:uid="{575EB89B-5E48-4BB3-873A-C5B20C78C21A}"/>
    <hyperlink ref="E236:E245" r:id="rId105" display="https://zakupki.gov.ru/epz/order/notice/ea20/view/common-info.html?regNumber=0873400003922000624" xr:uid="{A468F043-31C9-42A3-A1D2-EDD3A2E4ABFC}"/>
    <hyperlink ref="E236" r:id="rId106" xr:uid="{77BBB578-FA4C-4225-8854-0D01BA59722E}"/>
    <hyperlink ref="E237" r:id="rId107" xr:uid="{2054E0DE-78EB-430A-927E-F5776295386A}"/>
    <hyperlink ref="E238" r:id="rId108" xr:uid="{938BA6EB-5FF9-47EE-AC6D-3734DD56D476}"/>
    <hyperlink ref="E239" r:id="rId109" xr:uid="{F05A89C2-55C7-4836-90A7-E097345D886F}"/>
    <hyperlink ref="E240" r:id="rId110" xr:uid="{5B977FDC-763E-4F80-82E9-7877735D30B8}"/>
    <hyperlink ref="E241" r:id="rId111" xr:uid="{AD7FC72E-C5F6-4001-B21C-46748770B96E}"/>
    <hyperlink ref="E242" r:id="rId112" xr:uid="{FE3EE3E4-34FA-4027-9C6B-20D966DEFAEA}"/>
    <hyperlink ref="E243" r:id="rId113" xr:uid="{0F747A52-5966-45FE-85B5-237C1EF7DE29}"/>
    <hyperlink ref="E244" r:id="rId114" xr:uid="{4665614B-5F6C-4DFF-983D-A4A732573E9B}"/>
    <hyperlink ref="E245" r:id="rId115" xr:uid="{08455724-AF2B-4255-ACCD-A481F01231FF}"/>
    <hyperlink ref="E248" r:id="rId116" xr:uid="{01AA3BA7-5E0E-4850-AA7F-CD46CA9D735E}"/>
    <hyperlink ref="E250" r:id="rId117" xr:uid="{B8F4A3D1-41B4-4832-B547-D0F669D4A428}"/>
    <hyperlink ref="E251" r:id="rId118" xr:uid="{96F0F029-8B7D-4F7A-A5BC-3D5556A1E01E}"/>
    <hyperlink ref="E255" r:id="rId119" xr:uid="{F3FC50BD-09EA-4583-AD83-3347ADE467DD}"/>
    <hyperlink ref="E256" r:id="rId120" xr:uid="{89DDD678-7427-4196-9C8F-E3449A9706DB}"/>
    <hyperlink ref="E246" r:id="rId121" xr:uid="{1A1D8038-AD5C-4ACE-A41E-2F0DED479C44}"/>
    <hyperlink ref="E249" r:id="rId122" xr:uid="{6F41B64C-7B0C-4811-A155-0B90BB017E3A}"/>
    <hyperlink ref="E247" r:id="rId123" xr:uid="{6FB8B5C1-3D89-4CAB-96DD-0B44DD3DCBC5}"/>
    <hyperlink ref="E252" r:id="rId124" xr:uid="{755627A1-6B7D-414F-A897-AD59DDDC5568}"/>
    <hyperlink ref="E253" r:id="rId125" xr:uid="{961FBC80-2EBA-45B2-979D-22EED1F91E59}"/>
    <hyperlink ref="E254" r:id="rId126" xr:uid="{8CBFD83D-1F39-4336-AFFF-5DC0EB39CD89}"/>
    <hyperlink ref="E257" r:id="rId127" xr:uid="{51D8E777-B5A0-427B-BCC5-37690F7155EA}"/>
    <hyperlink ref="E258" r:id="rId128" xr:uid="{AA632325-747F-42EF-9BDC-DC494E63529A}"/>
    <hyperlink ref="E259" r:id="rId129" xr:uid="{43D78D55-1DE0-40A2-A180-E63F97826B90}"/>
    <hyperlink ref="E260" r:id="rId130" xr:uid="{81B5134E-664F-44E7-AD6B-8E26BE6A8013}"/>
    <hyperlink ref="E261" r:id="rId131" xr:uid="{CEDEA9D5-3BD7-414C-A928-D4D899A8CA03}"/>
    <hyperlink ref="E262" r:id="rId132" xr:uid="{65D4B56A-EDA6-454D-A485-C9FBA90E91D7}"/>
    <hyperlink ref="E263" r:id="rId133" xr:uid="{7F8EB070-CC43-4520-8B67-F6CA196DF712}"/>
    <hyperlink ref="E264" r:id="rId134" xr:uid="{5029AADD-73B5-4E28-B2B7-D0056AA4DF6C}"/>
    <hyperlink ref="E265" r:id="rId135" xr:uid="{919ED2C7-C723-4673-A40F-6BE10AEBED81}"/>
    <hyperlink ref="E266" r:id="rId136" xr:uid="{0F2F6D81-36ED-4E6E-A8E0-9DE2B3B67C1E}"/>
    <hyperlink ref="E267" r:id="rId137" xr:uid="{E794B074-D9FB-47D6-BDBA-9C5AEDA27668}"/>
    <hyperlink ref="E268" r:id="rId138" xr:uid="{7E48DC03-6F12-4D49-AC62-28FAE98E61CA}"/>
    <hyperlink ref="E269" r:id="rId139" xr:uid="{B0981ED4-83C5-4197-AE53-2042D104E7BE}"/>
    <hyperlink ref="E270" r:id="rId140" xr:uid="{875BBCE8-A470-4407-8CB0-76FAC70590CD}"/>
    <hyperlink ref="E271" r:id="rId141" xr:uid="{8693CB19-8644-4369-9BCC-4C1D7D6970AE}"/>
    <hyperlink ref="E272" r:id="rId142" xr:uid="{FF624435-799F-4E5C-BF28-2356EC376462}"/>
    <hyperlink ref="E273" r:id="rId143" xr:uid="{961097FB-85E1-4606-9676-93A87E9917A4}"/>
    <hyperlink ref="E274" r:id="rId144" xr:uid="{599C50DD-46AC-4AB1-BD9D-5560B00B2192}"/>
    <hyperlink ref="E275" r:id="rId145" xr:uid="{B6915329-B469-4A71-8B9B-75BB4A44616B}"/>
    <hyperlink ref="E276" r:id="rId146" xr:uid="{4303615B-07BB-495D-96DF-D823C29981A2}"/>
    <hyperlink ref="E277" r:id="rId147" xr:uid="{FF3C32EA-F951-4B4E-9BA6-CA7BFAFFA4C3}"/>
    <hyperlink ref="E278" r:id="rId148" xr:uid="{06098C2E-10AA-4982-A011-B654E5862D7D}"/>
    <hyperlink ref="E279" r:id="rId149" xr:uid="{2B53644B-47BD-4414-A013-9AC919F0859A}"/>
    <hyperlink ref="E280" r:id="rId150" xr:uid="{B5490BCA-CCF4-4DCC-8723-0E70B3366CDF}"/>
    <hyperlink ref="E281" r:id="rId151" xr:uid="{A083C1C5-CF69-466D-A574-E56AFE17680D}"/>
    <hyperlink ref="E282" r:id="rId152" xr:uid="{3536383A-CE7D-4508-B152-7870A9198019}"/>
    <hyperlink ref="E283" r:id="rId153" xr:uid="{57FCE1B2-60B5-4425-A30A-4373C61A2040}"/>
    <hyperlink ref="E284" r:id="rId154" xr:uid="{6C22B14E-CE42-4456-8AEC-DF5F481FDBC6}"/>
    <hyperlink ref="E285" r:id="rId155" xr:uid="{E23CB1FD-59B0-4D9F-991A-89DC7C5DC4A1}"/>
    <hyperlink ref="E6" r:id="rId156" xr:uid="{BF0DA348-303F-4E5E-AB61-86F7A96D4169}"/>
    <hyperlink ref="E14" r:id="rId157" xr:uid="{0E2340CF-C6E5-4B2C-9D82-B1E334369C3A}"/>
    <hyperlink ref="E15" r:id="rId158" xr:uid="{53725153-DE0A-40D5-91B3-B320BDA53A6F}"/>
    <hyperlink ref="E9" r:id="rId159" xr:uid="{BE31B7E6-7988-4C79-BEEF-A2217A769ED8}"/>
    <hyperlink ref="E13" r:id="rId160" xr:uid="{C5CA9D89-6768-4F57-9491-888C0556B3AC}"/>
    <hyperlink ref="E56" r:id="rId161" xr:uid="{A7345E17-DCE7-4653-9499-3B89CB260861}"/>
    <hyperlink ref="E21" r:id="rId162" xr:uid="{9FE4E89B-3FE7-46E6-958D-880ED86C52B6}"/>
    <hyperlink ref="E30" r:id="rId163" xr:uid="{5379637C-1603-409C-8BB3-B5E7770262EF}"/>
    <hyperlink ref="E31" r:id="rId164" xr:uid="{AA3BDDDC-CDE1-464F-BD14-C638A3937C70}"/>
    <hyperlink ref="E52" r:id="rId165" xr:uid="{890116CF-55D7-4270-A9FE-87E8BCCF66B8}"/>
    <hyperlink ref="E78" r:id="rId166" xr:uid="{7FF586A5-70AE-41DB-A02F-9D1EEB14B9C4}"/>
    <hyperlink ref="E79" r:id="rId167" xr:uid="{7AA80341-D099-460F-A1BA-1D803A35E984}"/>
    <hyperlink ref="E71" r:id="rId168" xr:uid="{D43B9566-90DC-4C76-9D19-6077EC416C8C}"/>
    <hyperlink ref="E91" r:id="rId169" xr:uid="{EFDE0DD8-E5BB-460A-AD6A-51A90B050A0D}"/>
    <hyperlink ref="E7" r:id="rId170" xr:uid="{A6573CB5-7CAA-48D2-AAE9-6B8C230ADC02}"/>
    <hyperlink ref="E12" r:id="rId171" xr:uid="{F41B3340-A125-40A8-938B-AC700AB67C6D}"/>
    <hyperlink ref="E8" r:id="rId172" xr:uid="{FA230115-4BE7-4E98-A270-87CEBE4971E0}"/>
    <hyperlink ref="E10" r:id="rId173" xr:uid="{2831CA9C-49C8-4FBF-8E79-74C36E8A7D18}"/>
    <hyperlink ref="E11" r:id="rId174" xr:uid="{EE034921-4519-4311-B847-25C08B7E1CA6}"/>
    <hyperlink ref="E96" r:id="rId175" xr:uid="{44C6E377-E998-4867-B275-A68E8C78285C}"/>
    <hyperlink ref="E94" r:id="rId176" xr:uid="{F20796C1-9202-4211-AE09-4679AA8FE6BD}"/>
    <hyperlink ref="E92" r:id="rId177" xr:uid="{A122FC8D-F814-463C-AADD-7B9DEE7AE0C2}"/>
    <hyperlink ref="E4" r:id="rId178" xr:uid="{D6FC9FCA-F52E-4EBB-89C9-2A53FB039432}"/>
  </hyperlinks>
  <pageMargins left="0.7" right="0.7" top="0.75" bottom="0.75" header="0.3" footer="0.3"/>
  <pageSetup paperSize="9" orientation="portrait" r:id="rId1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B64C6-8742-434B-967B-8FCE4F715F15}">
  <dimension ref="A1:AH106"/>
  <sheetViews>
    <sheetView zoomScale="70" zoomScaleNormal="70" workbookViewId="0">
      <pane xSplit="1" ySplit="2" topLeftCell="B3" activePane="bottomRight" state="frozen"/>
      <selection pane="topRight" activeCell="G1" sqref="G1"/>
      <selection pane="bottomLeft" activeCell="A3" sqref="A3"/>
      <selection pane="bottomRight" activeCell="C3" sqref="C3"/>
    </sheetView>
  </sheetViews>
  <sheetFormatPr defaultColWidth="9.109375" defaultRowHeight="15.6" x14ac:dyDescent="0.3"/>
  <cols>
    <col min="1" max="1" width="26.6640625" style="3" customWidth="1"/>
    <col min="2" max="2" width="13" style="30" customWidth="1"/>
    <col min="3" max="3" width="18.5546875" style="3" customWidth="1"/>
    <col min="4" max="4" width="31.109375" style="31" customWidth="1"/>
    <col min="5" max="5" width="27.44140625" style="6" customWidth="1"/>
    <col min="6" max="6" width="13.88671875" style="30" customWidth="1"/>
    <col min="7" max="7" width="32.88671875" style="3" customWidth="1"/>
    <col min="8" max="8" width="22.109375" style="6" customWidth="1"/>
    <col min="9" max="9" width="30.88671875" style="6" customWidth="1"/>
    <col min="10" max="10" width="19.88671875" style="3" customWidth="1"/>
    <col min="11" max="12" width="20.109375" style="3" customWidth="1"/>
    <col min="13" max="13" width="19.33203125" style="6" bestFit="1" customWidth="1"/>
    <col min="14" max="14" width="30.88671875" style="6" customWidth="1"/>
    <col min="15" max="15" width="14.109375" style="6" bestFit="1" customWidth="1"/>
    <col min="16" max="16" width="11.6640625" style="3" bestFit="1" customWidth="1"/>
    <col min="17" max="17" width="10.88671875" style="3" bestFit="1" customWidth="1"/>
    <col min="18" max="18" width="9.109375" style="3" customWidth="1"/>
    <col min="19" max="19" width="13.6640625" style="46" customWidth="1"/>
    <col min="20" max="20" width="16.6640625" style="3" customWidth="1"/>
    <col min="21" max="21" width="16.5546875" style="30" customWidth="1"/>
    <col min="22" max="22" width="18.5546875" style="3" customWidth="1"/>
    <col min="23" max="23" width="17.109375" style="3" customWidth="1"/>
    <col min="24" max="24" width="21" style="3" customWidth="1"/>
    <col min="25" max="27" width="17.5546875" style="36" customWidth="1"/>
    <col min="28" max="28" width="30.88671875" style="6" customWidth="1"/>
    <col min="29" max="29" width="16.109375" style="30" customWidth="1"/>
    <col min="30" max="30" width="15.109375" style="30" customWidth="1"/>
    <col min="31" max="31" width="13.33203125" style="30" customWidth="1"/>
    <col min="32" max="32" width="16.6640625" style="6" customWidth="1"/>
    <col min="33" max="33" width="8.88671875" customWidth="1"/>
    <col min="34" max="16384" width="9.109375" style="2"/>
  </cols>
  <sheetData>
    <row r="1" spans="1:33" ht="78.599999999999994" customHeight="1" x14ac:dyDescent="0.3">
      <c r="A1" s="77" t="s">
        <v>0</v>
      </c>
      <c r="B1" s="67" t="s">
        <v>1</v>
      </c>
      <c r="C1" s="75" t="s">
        <v>2</v>
      </c>
      <c r="D1" s="7" t="s">
        <v>3</v>
      </c>
      <c r="E1" s="8" t="s">
        <v>4</v>
      </c>
      <c r="F1" s="9" t="s">
        <v>5</v>
      </c>
      <c r="G1" s="8" t="s">
        <v>6</v>
      </c>
      <c r="H1" s="8" t="s">
        <v>7</v>
      </c>
      <c r="I1" s="71" t="s">
        <v>8</v>
      </c>
      <c r="J1" s="71" t="s">
        <v>9</v>
      </c>
      <c r="K1" s="71" t="s">
        <v>10</v>
      </c>
      <c r="L1" s="71" t="s">
        <v>11</v>
      </c>
      <c r="M1" s="69" t="s">
        <v>12</v>
      </c>
      <c r="N1" s="69" t="s">
        <v>13</v>
      </c>
      <c r="O1" s="69" t="s">
        <v>14</v>
      </c>
      <c r="P1" s="71" t="s">
        <v>15</v>
      </c>
      <c r="Q1" s="71" t="s">
        <v>16</v>
      </c>
      <c r="R1" s="65" t="s">
        <v>17</v>
      </c>
      <c r="S1" s="73" t="s">
        <v>18</v>
      </c>
      <c r="T1" s="65" t="s">
        <v>19</v>
      </c>
      <c r="U1" s="67" t="s">
        <v>20</v>
      </c>
      <c r="V1" s="52" t="s">
        <v>21</v>
      </c>
      <c r="W1" s="53"/>
      <c r="X1" s="53"/>
      <c r="Y1" s="53"/>
      <c r="Z1" s="53"/>
      <c r="AA1" s="54"/>
      <c r="AB1" s="40" t="s">
        <v>22</v>
      </c>
      <c r="AC1" s="57" t="s">
        <v>23</v>
      </c>
      <c r="AD1" s="58"/>
      <c r="AE1" s="59"/>
      <c r="AF1" s="69" t="s">
        <v>24</v>
      </c>
      <c r="AG1" s="1"/>
    </row>
    <row r="2" spans="1:33" ht="35.4" customHeight="1" x14ac:dyDescent="0.3">
      <c r="A2" s="78"/>
      <c r="B2" s="68"/>
      <c r="C2" s="76"/>
      <c r="D2" s="10"/>
      <c r="E2" s="11"/>
      <c r="F2" s="12"/>
      <c r="G2" s="11"/>
      <c r="H2" s="11"/>
      <c r="I2" s="72"/>
      <c r="J2" s="72"/>
      <c r="K2" s="72"/>
      <c r="L2" s="72"/>
      <c r="M2" s="70"/>
      <c r="N2" s="70"/>
      <c r="O2" s="70"/>
      <c r="P2" s="72"/>
      <c r="Q2" s="72"/>
      <c r="R2" s="66"/>
      <c r="S2" s="74"/>
      <c r="T2" s="66"/>
      <c r="U2" s="68"/>
      <c r="V2" s="33" t="s">
        <v>25</v>
      </c>
      <c r="W2" s="33" t="s">
        <v>26</v>
      </c>
      <c r="X2" s="33" t="s">
        <v>27</v>
      </c>
      <c r="Y2" s="33" t="s">
        <v>28</v>
      </c>
      <c r="Z2" s="33" t="s">
        <v>29</v>
      </c>
      <c r="AA2" s="33" t="s">
        <v>30</v>
      </c>
      <c r="AB2" s="60"/>
      <c r="AC2" s="61" t="s">
        <v>26</v>
      </c>
      <c r="AD2" s="61" t="s">
        <v>27</v>
      </c>
      <c r="AE2" s="61" t="s">
        <v>28</v>
      </c>
      <c r="AF2" s="70"/>
    </row>
    <row r="3" spans="1:33" ht="44.25" customHeight="1" x14ac:dyDescent="0.3">
      <c r="A3" s="18" t="s">
        <v>77</v>
      </c>
      <c r="B3" s="19">
        <v>44432</v>
      </c>
      <c r="C3" s="17">
        <v>1416</v>
      </c>
      <c r="D3" s="18" t="s">
        <v>78</v>
      </c>
      <c r="E3" s="20" t="s">
        <v>79</v>
      </c>
      <c r="F3" s="19">
        <v>44475</v>
      </c>
      <c r="G3" s="18" t="s">
        <v>80</v>
      </c>
      <c r="H3" s="4" t="s">
        <v>56</v>
      </c>
      <c r="I3" s="4" t="s">
        <v>81</v>
      </c>
      <c r="J3" s="32">
        <v>3319597490.5</v>
      </c>
      <c r="K3" s="33">
        <v>3319597490.5</v>
      </c>
      <c r="L3" s="33">
        <v>6250337394</v>
      </c>
      <c r="M3" s="4" t="s">
        <v>82</v>
      </c>
      <c r="N3" s="4" t="s">
        <v>83</v>
      </c>
      <c r="O3" s="33" t="s">
        <v>84</v>
      </c>
      <c r="P3" s="41">
        <v>0</v>
      </c>
      <c r="Q3" s="42">
        <v>100</v>
      </c>
      <c r="R3" s="42" t="s">
        <v>85</v>
      </c>
      <c r="S3" s="4">
        <v>15</v>
      </c>
      <c r="T3" s="33">
        <v>3127.7418079974373</v>
      </c>
      <c r="U3" s="35">
        <v>46916.127119961558</v>
      </c>
      <c r="V3" s="32">
        <v>1061340</v>
      </c>
      <c r="W3" s="32">
        <v>497655</v>
      </c>
      <c r="X3" s="32">
        <v>181245</v>
      </c>
      <c r="Y3" s="32">
        <v>382440</v>
      </c>
      <c r="Z3" s="34">
        <v>70756</v>
      </c>
      <c r="AA3" s="44">
        <v>70756</v>
      </c>
      <c r="AB3" s="32"/>
      <c r="AC3" s="19">
        <v>44681</v>
      </c>
      <c r="AD3" s="19">
        <v>44941</v>
      </c>
      <c r="AE3" s="19">
        <v>45046</v>
      </c>
      <c r="AF3" s="28" t="s">
        <v>43</v>
      </c>
      <c r="AG3" s="2"/>
    </row>
    <row r="4" spans="1:33" ht="126" customHeight="1" x14ac:dyDescent="0.3">
      <c r="A4" s="18" t="s">
        <v>86</v>
      </c>
      <c r="B4" s="19">
        <v>44526</v>
      </c>
      <c r="C4" s="17">
        <v>1416</v>
      </c>
      <c r="D4" s="18" t="s">
        <v>87</v>
      </c>
      <c r="E4" s="22" t="s">
        <v>88</v>
      </c>
      <c r="F4" s="19">
        <v>44554</v>
      </c>
      <c r="G4" s="18" t="s">
        <v>89</v>
      </c>
      <c r="H4" s="4" t="s">
        <v>90</v>
      </c>
      <c r="I4" s="4" t="s">
        <v>91</v>
      </c>
      <c r="J4" s="32">
        <v>2795579171.8400002</v>
      </c>
      <c r="K4" s="33">
        <v>2795579171.8400002</v>
      </c>
      <c r="L4" s="33">
        <v>5591158343.6800003</v>
      </c>
      <c r="M4" s="4" t="s">
        <v>92</v>
      </c>
      <c r="N4" s="4" t="s">
        <v>93</v>
      </c>
      <c r="O4" s="33" t="s">
        <v>94</v>
      </c>
      <c r="P4" s="41">
        <v>0</v>
      </c>
      <c r="Q4" s="17">
        <v>100</v>
      </c>
      <c r="R4" s="42" t="s">
        <v>95</v>
      </c>
      <c r="S4" s="6">
        <v>1000</v>
      </c>
      <c r="T4" s="33">
        <v>3.64</v>
      </c>
      <c r="U4" s="35">
        <v>3640</v>
      </c>
      <c r="V4" s="32">
        <v>768016256</v>
      </c>
      <c r="W4" s="42">
        <v>140833000</v>
      </c>
      <c r="X4" s="42">
        <v>243175128</v>
      </c>
      <c r="Y4" s="32">
        <v>384008128</v>
      </c>
      <c r="Z4" s="34">
        <v>768016.25600000005</v>
      </c>
      <c r="AA4" s="44">
        <v>768017</v>
      </c>
      <c r="AB4" s="46"/>
      <c r="AC4" s="19">
        <v>44607</v>
      </c>
      <c r="AD4" s="19">
        <v>44743</v>
      </c>
      <c r="AE4" s="19">
        <v>45108</v>
      </c>
      <c r="AF4" s="28" t="s">
        <v>43</v>
      </c>
    </row>
    <row r="5" spans="1:33" ht="126" customHeight="1" x14ac:dyDescent="0.3">
      <c r="A5" s="18" t="s">
        <v>96</v>
      </c>
      <c r="B5" s="19">
        <v>44539</v>
      </c>
      <c r="C5" s="17">
        <v>1416</v>
      </c>
      <c r="D5" s="18" t="s">
        <v>97</v>
      </c>
      <c r="E5" s="23" t="s">
        <v>98</v>
      </c>
      <c r="F5" s="19">
        <v>44560</v>
      </c>
      <c r="G5" s="18" t="s">
        <v>99</v>
      </c>
      <c r="H5" s="4" t="s">
        <v>90</v>
      </c>
      <c r="I5" s="4" t="s">
        <v>100</v>
      </c>
      <c r="J5" s="32">
        <v>75729537.920000002</v>
      </c>
      <c r="K5" s="33">
        <v>75729537.920000002</v>
      </c>
      <c r="L5" s="33">
        <v>151459075.84</v>
      </c>
      <c r="M5" s="4" t="s">
        <v>101</v>
      </c>
      <c r="N5" s="4" t="s">
        <v>102</v>
      </c>
      <c r="O5" s="17" t="s">
        <v>40</v>
      </c>
      <c r="P5" s="41">
        <v>100</v>
      </c>
      <c r="Q5" s="17">
        <v>0</v>
      </c>
      <c r="R5" s="42" t="s">
        <v>69</v>
      </c>
      <c r="S5" s="4">
        <v>60</v>
      </c>
      <c r="T5" s="33">
        <v>27.92</v>
      </c>
      <c r="U5" s="35">
        <v>1675.2</v>
      </c>
      <c r="V5" s="32">
        <v>2712376</v>
      </c>
      <c r="W5" s="32">
        <v>1140000</v>
      </c>
      <c r="X5" s="32">
        <v>216188</v>
      </c>
      <c r="Y5" s="32">
        <v>1356188</v>
      </c>
      <c r="Z5" s="34">
        <v>45206.26666666667</v>
      </c>
      <c r="AA5" s="44">
        <v>45207</v>
      </c>
      <c r="AB5" s="17"/>
      <c r="AC5" s="19">
        <v>44621</v>
      </c>
      <c r="AD5" s="19">
        <v>44713</v>
      </c>
      <c r="AE5" s="19" t="s">
        <v>103</v>
      </c>
      <c r="AF5" s="28" t="s">
        <v>43</v>
      </c>
      <c r="AG5" s="2"/>
    </row>
    <row r="6" spans="1:33" ht="126" customHeight="1" x14ac:dyDescent="0.3">
      <c r="A6" s="18" t="s">
        <v>104</v>
      </c>
      <c r="B6" s="19">
        <v>44540</v>
      </c>
      <c r="C6" s="17">
        <v>1416</v>
      </c>
      <c r="D6" s="18" t="s">
        <v>105</v>
      </c>
      <c r="E6" s="23" t="s">
        <v>106</v>
      </c>
      <c r="F6" s="19">
        <v>44571</v>
      </c>
      <c r="G6" s="18" t="s">
        <v>107</v>
      </c>
      <c r="H6" s="4" t="s">
        <v>90</v>
      </c>
      <c r="I6" s="4" t="s">
        <v>108</v>
      </c>
      <c r="J6" s="32">
        <v>41039552.159999996</v>
      </c>
      <c r="K6" s="33">
        <v>41039552.159999996</v>
      </c>
      <c r="L6" s="33">
        <v>82079104.319999993</v>
      </c>
      <c r="M6" s="4" t="s">
        <v>101</v>
      </c>
      <c r="N6" s="4" t="s">
        <v>109</v>
      </c>
      <c r="O6" s="17" t="s">
        <v>40</v>
      </c>
      <c r="P6" s="41">
        <v>100</v>
      </c>
      <c r="Q6" s="17">
        <v>0</v>
      </c>
      <c r="R6" s="42" t="s">
        <v>69</v>
      </c>
      <c r="S6" s="4">
        <v>60</v>
      </c>
      <c r="T6" s="33" t="e">
        <v>#REF!</v>
      </c>
      <c r="U6" s="35" t="e">
        <v>#REF!</v>
      </c>
      <c r="V6" s="32">
        <v>489966</v>
      </c>
      <c r="W6" s="32">
        <v>244983</v>
      </c>
      <c r="X6" s="32">
        <v>244983</v>
      </c>
      <c r="Y6" s="32"/>
      <c r="Z6" s="34">
        <v>8166.1</v>
      </c>
      <c r="AA6" s="44">
        <v>8167</v>
      </c>
      <c r="AB6" s="17"/>
      <c r="AC6" s="19">
        <v>44713</v>
      </c>
      <c r="AD6" s="19">
        <v>45078</v>
      </c>
      <c r="AE6" s="19"/>
      <c r="AF6" s="4" t="s">
        <v>43</v>
      </c>
      <c r="AG6" s="2"/>
    </row>
    <row r="7" spans="1:33" ht="126" customHeight="1" x14ac:dyDescent="0.3">
      <c r="A7" s="18" t="s">
        <v>110</v>
      </c>
      <c r="B7" s="19">
        <v>44540</v>
      </c>
      <c r="C7" s="17">
        <v>1416</v>
      </c>
      <c r="D7" s="18" t="s">
        <v>111</v>
      </c>
      <c r="E7" s="23" t="s">
        <v>112</v>
      </c>
      <c r="F7" s="19">
        <v>44573</v>
      </c>
      <c r="G7" s="18" t="s">
        <v>113</v>
      </c>
      <c r="H7" s="4" t="s">
        <v>90</v>
      </c>
      <c r="I7" s="4" t="s">
        <v>114</v>
      </c>
      <c r="J7" s="32">
        <v>164928688.96000001</v>
      </c>
      <c r="K7" s="33">
        <v>164928688.96000001</v>
      </c>
      <c r="L7" s="33">
        <v>329857377.92000002</v>
      </c>
      <c r="M7" s="4" t="s">
        <v>101</v>
      </c>
      <c r="N7" s="4" t="s">
        <v>115</v>
      </c>
      <c r="O7" s="17" t="s">
        <v>40</v>
      </c>
      <c r="P7" s="41">
        <v>100</v>
      </c>
      <c r="Q7" s="17">
        <v>0</v>
      </c>
      <c r="R7" s="42" t="s">
        <v>69</v>
      </c>
      <c r="S7" s="4">
        <v>60</v>
      </c>
      <c r="T7" s="33" t="e">
        <v>#REF!</v>
      </c>
      <c r="U7" s="35" t="e">
        <v>#REF!</v>
      </c>
      <c r="V7" s="32">
        <v>2953594</v>
      </c>
      <c r="W7" s="32">
        <v>1140000</v>
      </c>
      <c r="X7" s="32">
        <v>336797</v>
      </c>
      <c r="Y7" s="32">
        <v>1476797</v>
      </c>
      <c r="Z7" s="34">
        <v>49226.566666666666</v>
      </c>
      <c r="AA7" s="44">
        <v>49227</v>
      </c>
      <c r="AB7" s="17"/>
      <c r="AC7" s="19">
        <v>44621</v>
      </c>
      <c r="AD7" s="19">
        <v>44713</v>
      </c>
      <c r="AE7" s="19" t="s">
        <v>103</v>
      </c>
      <c r="AF7" s="4" t="s">
        <v>116</v>
      </c>
    </row>
    <row r="8" spans="1:33" ht="57.6" x14ac:dyDescent="0.3">
      <c r="A8" s="18" t="s">
        <v>117</v>
      </c>
      <c r="B8" s="19">
        <v>44580</v>
      </c>
      <c r="C8" s="17">
        <v>1416</v>
      </c>
      <c r="D8" s="18" t="s">
        <v>118</v>
      </c>
      <c r="E8" s="23" t="s">
        <v>119</v>
      </c>
      <c r="F8" s="19">
        <v>44617</v>
      </c>
      <c r="G8" s="17" t="s">
        <v>120</v>
      </c>
      <c r="H8" s="4" t="s">
        <v>48</v>
      </c>
      <c r="I8" s="4" t="s">
        <v>121</v>
      </c>
      <c r="J8" s="32">
        <v>255007689.5</v>
      </c>
      <c r="K8" s="33">
        <v>255007689.5</v>
      </c>
      <c r="L8" s="33">
        <v>765023068.5</v>
      </c>
      <c r="M8" s="4" t="s">
        <v>122</v>
      </c>
      <c r="N8" s="4" t="s">
        <v>123</v>
      </c>
      <c r="O8" s="4" t="s">
        <v>68</v>
      </c>
      <c r="P8" s="17">
        <v>0</v>
      </c>
      <c r="Q8" s="17">
        <v>100</v>
      </c>
      <c r="R8" s="17" t="s">
        <v>69</v>
      </c>
      <c r="S8" s="42"/>
      <c r="T8" s="33">
        <v>98.456666666666663</v>
      </c>
      <c r="U8" s="32">
        <v>0</v>
      </c>
      <c r="V8" s="32">
        <v>2590050</v>
      </c>
      <c r="W8" s="32">
        <v>863350</v>
      </c>
      <c r="X8" s="32">
        <v>863350</v>
      </c>
      <c r="Y8" s="32">
        <v>863350</v>
      </c>
      <c r="Z8" s="34" t="e">
        <v>#DIV/0!</v>
      </c>
      <c r="AA8" s="44" t="e">
        <v>#DIV/0!</v>
      </c>
      <c r="AB8" s="4" t="s">
        <v>124</v>
      </c>
      <c r="AC8" s="19">
        <v>44682</v>
      </c>
      <c r="AD8" s="19">
        <v>45047</v>
      </c>
      <c r="AE8" s="19">
        <v>45413</v>
      </c>
      <c r="AF8" s="4" t="s">
        <v>43</v>
      </c>
    </row>
    <row r="9" spans="1:33" ht="57.6" x14ac:dyDescent="0.3">
      <c r="A9" s="18" t="s">
        <v>125</v>
      </c>
      <c r="B9" s="19">
        <v>44580</v>
      </c>
      <c r="C9" s="17">
        <v>1416</v>
      </c>
      <c r="D9" s="18" t="s">
        <v>126</v>
      </c>
      <c r="E9" s="23" t="s">
        <v>127</v>
      </c>
      <c r="F9" s="19">
        <v>44617</v>
      </c>
      <c r="G9" s="17" t="s">
        <v>128</v>
      </c>
      <c r="H9" s="4" t="s">
        <v>48</v>
      </c>
      <c r="I9" s="4" t="s">
        <v>129</v>
      </c>
      <c r="J9" s="32">
        <v>219778747.5</v>
      </c>
      <c r="K9" s="33">
        <v>219778747.5</v>
      </c>
      <c r="L9" s="33">
        <v>659336242.5</v>
      </c>
      <c r="M9" s="4" t="s">
        <v>122</v>
      </c>
      <c r="N9" s="4" t="s">
        <v>123</v>
      </c>
      <c r="O9" s="4" t="s">
        <v>68</v>
      </c>
      <c r="P9" s="17">
        <v>0</v>
      </c>
      <c r="Q9" s="17">
        <v>100</v>
      </c>
      <c r="R9" s="17" t="s">
        <v>69</v>
      </c>
      <c r="S9" s="42">
        <v>50</v>
      </c>
      <c r="T9" s="33">
        <v>9.1833333333333336</v>
      </c>
      <c r="U9" s="32">
        <v>459.16666666666669</v>
      </c>
      <c r="V9" s="32">
        <v>23932350</v>
      </c>
      <c r="W9" s="32">
        <v>7977450</v>
      </c>
      <c r="X9" s="32">
        <v>7977450</v>
      </c>
      <c r="Y9" s="32">
        <v>7977450</v>
      </c>
      <c r="Z9" s="34">
        <v>478647</v>
      </c>
      <c r="AA9" s="44">
        <v>478647</v>
      </c>
      <c r="AB9" s="17"/>
      <c r="AC9" s="19">
        <v>44682</v>
      </c>
      <c r="AD9" s="19">
        <v>45047</v>
      </c>
      <c r="AE9" s="19">
        <v>45413</v>
      </c>
      <c r="AF9" s="35" t="s">
        <v>43</v>
      </c>
    </row>
    <row r="10" spans="1:33" ht="57.6" x14ac:dyDescent="0.3">
      <c r="A10" s="18" t="s">
        <v>130</v>
      </c>
      <c r="B10" s="19">
        <v>44580</v>
      </c>
      <c r="C10" s="17">
        <v>1416</v>
      </c>
      <c r="D10" s="18" t="s">
        <v>131</v>
      </c>
      <c r="E10" s="23" t="s">
        <v>132</v>
      </c>
      <c r="F10" s="19">
        <v>44616</v>
      </c>
      <c r="G10" s="18" t="s">
        <v>133</v>
      </c>
      <c r="H10" s="4" t="s">
        <v>48</v>
      </c>
      <c r="I10" s="4" t="s">
        <v>134</v>
      </c>
      <c r="J10" s="32">
        <v>885385373</v>
      </c>
      <c r="K10" s="33">
        <v>885385373</v>
      </c>
      <c r="L10" s="33">
        <v>2656156119</v>
      </c>
      <c r="M10" s="4" t="s">
        <v>122</v>
      </c>
      <c r="N10" s="4" t="s">
        <v>123</v>
      </c>
      <c r="O10" s="4" t="s">
        <v>68</v>
      </c>
      <c r="P10" s="17">
        <v>0</v>
      </c>
      <c r="Q10" s="17">
        <v>100</v>
      </c>
      <c r="R10" s="17" t="s">
        <v>69</v>
      </c>
      <c r="T10" s="33">
        <v>19.936666666666667</v>
      </c>
      <c r="U10" s="32">
        <v>0</v>
      </c>
      <c r="V10" s="32">
        <v>44409900</v>
      </c>
      <c r="W10" s="32">
        <v>14803300</v>
      </c>
      <c r="X10" s="32">
        <v>14803300</v>
      </c>
      <c r="Y10" s="32">
        <v>14803300</v>
      </c>
      <c r="Z10" s="32">
        <v>19.936666666666667</v>
      </c>
      <c r="AA10" s="32">
        <v>20</v>
      </c>
      <c r="AC10" s="19">
        <v>44682</v>
      </c>
      <c r="AD10" s="19">
        <v>45047</v>
      </c>
      <c r="AE10" s="19">
        <v>45413</v>
      </c>
      <c r="AF10" s="4" t="s">
        <v>43</v>
      </c>
    </row>
    <row r="11" spans="1:33" ht="169.5" customHeight="1" x14ac:dyDescent="0.3">
      <c r="A11" s="18" t="s">
        <v>135</v>
      </c>
      <c r="B11" s="19">
        <v>44670</v>
      </c>
      <c r="C11" s="17">
        <v>1416</v>
      </c>
      <c r="D11" s="18" t="s">
        <v>136</v>
      </c>
      <c r="E11" s="23" t="s">
        <v>137</v>
      </c>
      <c r="F11" s="19">
        <v>44712</v>
      </c>
      <c r="G11" s="18" t="s">
        <v>138</v>
      </c>
      <c r="H11" s="4" t="s">
        <v>48</v>
      </c>
      <c r="I11" s="4" t="s">
        <v>139</v>
      </c>
      <c r="J11" s="32">
        <v>5314027089.6000004</v>
      </c>
      <c r="K11" s="33">
        <v>5314027089.6000004</v>
      </c>
      <c r="L11" s="33">
        <v>5314027089.6000004</v>
      </c>
      <c r="M11" s="4" t="s">
        <v>140</v>
      </c>
      <c r="N11" s="4" t="s">
        <v>141</v>
      </c>
      <c r="O11" s="4" t="s">
        <v>84</v>
      </c>
      <c r="P11" s="17">
        <v>0</v>
      </c>
      <c r="Q11" s="17">
        <v>100</v>
      </c>
      <c r="R11" s="17" t="s">
        <v>85</v>
      </c>
      <c r="S11" s="42">
        <v>10</v>
      </c>
      <c r="T11" s="33">
        <v>25791.24</v>
      </c>
      <c r="U11" s="32">
        <v>257912.40000000002</v>
      </c>
      <c r="V11" s="32">
        <v>206040</v>
      </c>
      <c r="W11" s="32">
        <v>130000</v>
      </c>
      <c r="X11" s="32">
        <v>76040</v>
      </c>
      <c r="Y11" s="32"/>
      <c r="Z11" s="32">
        <v>20604</v>
      </c>
      <c r="AA11" s="32">
        <v>20604</v>
      </c>
      <c r="AB11" s="4"/>
      <c r="AC11" s="19">
        <v>44936</v>
      </c>
      <c r="AD11" s="19">
        <v>44986</v>
      </c>
      <c r="AE11" s="19"/>
      <c r="AF11" s="4" t="s">
        <v>43</v>
      </c>
    </row>
    <row r="12" spans="1:33" customFormat="1" ht="70.5" customHeight="1" x14ac:dyDescent="0.3">
      <c r="A12" s="18" t="s">
        <v>142</v>
      </c>
      <c r="B12" s="19">
        <v>44670</v>
      </c>
      <c r="C12" s="17">
        <v>1416</v>
      </c>
      <c r="D12" s="18" t="s">
        <v>143</v>
      </c>
      <c r="E12" s="23" t="s">
        <v>144</v>
      </c>
      <c r="F12" s="19">
        <v>44707</v>
      </c>
      <c r="G12" s="18" t="s">
        <v>145</v>
      </c>
      <c r="H12" s="4" t="s">
        <v>56</v>
      </c>
      <c r="I12" s="4" t="s">
        <v>146</v>
      </c>
      <c r="J12" s="32">
        <v>2135775810</v>
      </c>
      <c r="K12" s="33">
        <v>2135775810</v>
      </c>
      <c r="L12" s="33">
        <v>2135775810</v>
      </c>
      <c r="M12" s="4" t="s">
        <v>147</v>
      </c>
      <c r="N12" s="4" t="s">
        <v>148</v>
      </c>
      <c r="O12" s="4" t="s">
        <v>40</v>
      </c>
      <c r="P12" s="17">
        <v>100</v>
      </c>
      <c r="Q12" s="17">
        <v>0</v>
      </c>
      <c r="R12" s="17" t="s">
        <v>95</v>
      </c>
      <c r="S12" s="42">
        <v>1000</v>
      </c>
      <c r="T12" s="33">
        <v>12.39</v>
      </c>
      <c r="U12" s="32">
        <v>12390</v>
      </c>
      <c r="V12" s="32">
        <v>172379000</v>
      </c>
      <c r="W12" s="32">
        <v>86190000</v>
      </c>
      <c r="X12" s="32">
        <v>86189000</v>
      </c>
      <c r="Y12" s="32"/>
      <c r="Z12" s="32">
        <v>172379</v>
      </c>
      <c r="AA12" s="32">
        <v>172379</v>
      </c>
      <c r="AB12" s="4"/>
      <c r="AC12" s="19">
        <v>44958</v>
      </c>
      <c r="AD12" s="19">
        <v>45017</v>
      </c>
      <c r="AE12" s="19"/>
      <c r="AF12" s="4" t="s">
        <v>43</v>
      </c>
    </row>
    <row r="13" spans="1:33" customFormat="1" ht="127.5" customHeight="1" x14ac:dyDescent="0.3">
      <c r="A13" s="18" t="s">
        <v>149</v>
      </c>
      <c r="B13" s="19">
        <v>44670</v>
      </c>
      <c r="C13" s="17">
        <v>1416</v>
      </c>
      <c r="D13" s="18" t="s">
        <v>150</v>
      </c>
      <c r="E13" s="23" t="s">
        <v>151</v>
      </c>
      <c r="F13" s="19">
        <v>44704</v>
      </c>
      <c r="G13" s="18" t="s">
        <v>152</v>
      </c>
      <c r="H13" s="4" t="s">
        <v>56</v>
      </c>
      <c r="I13" s="4" t="s">
        <v>153</v>
      </c>
      <c r="J13" s="32">
        <v>370128760</v>
      </c>
      <c r="K13" s="33">
        <v>370128760</v>
      </c>
      <c r="L13" s="33">
        <v>370128760</v>
      </c>
      <c r="M13" s="4" t="s">
        <v>147</v>
      </c>
      <c r="N13" s="4" t="s">
        <v>154</v>
      </c>
      <c r="O13" s="4" t="s">
        <v>40</v>
      </c>
      <c r="P13" s="17">
        <v>100</v>
      </c>
      <c r="Q13" s="17">
        <v>0</v>
      </c>
      <c r="R13" s="17" t="s">
        <v>95</v>
      </c>
      <c r="S13" s="42">
        <v>500</v>
      </c>
      <c r="T13" s="33">
        <v>12.52</v>
      </c>
      <c r="U13" s="32">
        <v>6260</v>
      </c>
      <c r="V13" s="32">
        <v>29563000</v>
      </c>
      <c r="W13" s="32">
        <v>14781500</v>
      </c>
      <c r="X13" s="32">
        <v>14781500</v>
      </c>
      <c r="Y13" s="32"/>
      <c r="Z13" s="32">
        <v>59126</v>
      </c>
      <c r="AA13" s="32">
        <v>59126</v>
      </c>
      <c r="AB13" s="4"/>
      <c r="AC13" s="19">
        <v>44958</v>
      </c>
      <c r="AD13" s="19">
        <v>45017</v>
      </c>
      <c r="AE13" s="19"/>
      <c r="AF13" s="4" t="s">
        <v>43</v>
      </c>
    </row>
    <row r="14" spans="1:33" customFormat="1" ht="78" x14ac:dyDescent="0.3">
      <c r="A14" s="18" t="s">
        <v>155</v>
      </c>
      <c r="B14" s="19">
        <v>44670</v>
      </c>
      <c r="C14" s="17">
        <v>1416</v>
      </c>
      <c r="D14" s="18" t="s">
        <v>156</v>
      </c>
      <c r="E14" s="23" t="s">
        <v>157</v>
      </c>
      <c r="F14" s="19">
        <v>44707</v>
      </c>
      <c r="G14" s="18" t="s">
        <v>158</v>
      </c>
      <c r="H14" s="4" t="s">
        <v>48</v>
      </c>
      <c r="I14" s="4" t="s">
        <v>159</v>
      </c>
      <c r="J14" s="33">
        <v>747348732</v>
      </c>
      <c r="K14" s="33">
        <v>747348732</v>
      </c>
      <c r="L14" s="33">
        <v>1153585170</v>
      </c>
      <c r="M14" s="4" t="s">
        <v>160</v>
      </c>
      <c r="N14" s="4" t="s">
        <v>161</v>
      </c>
      <c r="O14" s="4" t="s">
        <v>40</v>
      </c>
      <c r="P14" s="17">
        <v>100</v>
      </c>
      <c r="Q14" s="17">
        <v>0</v>
      </c>
      <c r="R14" s="17" t="s">
        <v>85</v>
      </c>
      <c r="S14" s="42">
        <v>10</v>
      </c>
      <c r="T14" s="33">
        <v>419.22293823974871</v>
      </c>
      <c r="U14" s="32">
        <v>4192.2293823974869</v>
      </c>
      <c r="V14" s="32">
        <v>1782700</v>
      </c>
      <c r="W14" s="32">
        <v>527140</v>
      </c>
      <c r="X14" s="32">
        <v>627780</v>
      </c>
      <c r="Y14" s="32">
        <v>627780</v>
      </c>
      <c r="Z14" s="32">
        <v>178270</v>
      </c>
      <c r="AA14" s="32">
        <v>178270</v>
      </c>
      <c r="AB14" s="4"/>
      <c r="AC14" s="19">
        <v>44936</v>
      </c>
      <c r="AD14" s="19">
        <v>44986</v>
      </c>
      <c r="AE14" s="19">
        <v>45352</v>
      </c>
      <c r="AF14" s="4" t="s">
        <v>43</v>
      </c>
    </row>
    <row r="15" spans="1:33" customFormat="1" ht="115.5" customHeight="1" x14ac:dyDescent="0.3">
      <c r="A15" s="18" t="s">
        <v>162</v>
      </c>
      <c r="B15" s="19">
        <v>44670</v>
      </c>
      <c r="C15" s="17">
        <v>1416</v>
      </c>
      <c r="D15" s="18" t="s">
        <v>163</v>
      </c>
      <c r="E15" s="23" t="s">
        <v>164</v>
      </c>
      <c r="F15" s="19">
        <v>44704</v>
      </c>
      <c r="G15" s="18" t="s">
        <v>165</v>
      </c>
      <c r="H15" s="4" t="s">
        <v>166</v>
      </c>
      <c r="I15" s="4" t="s">
        <v>167</v>
      </c>
      <c r="J15" s="32">
        <v>123430239.90000001</v>
      </c>
      <c r="K15" s="33">
        <v>123430239.90000001</v>
      </c>
      <c r="L15" s="33">
        <v>123430239.90000001</v>
      </c>
      <c r="M15" s="4" t="s">
        <v>168</v>
      </c>
      <c r="N15" s="4" t="s">
        <v>169</v>
      </c>
      <c r="O15" s="4" t="s">
        <v>170</v>
      </c>
      <c r="P15" s="17">
        <v>0</v>
      </c>
      <c r="Q15" s="17">
        <v>100</v>
      </c>
      <c r="R15" s="17" t="s">
        <v>85</v>
      </c>
      <c r="S15" s="42">
        <v>5</v>
      </c>
      <c r="T15" s="33">
        <v>3221.46</v>
      </c>
      <c r="U15" s="32">
        <v>16107.3</v>
      </c>
      <c r="V15" s="32">
        <v>38315</v>
      </c>
      <c r="W15" s="32">
        <v>38315</v>
      </c>
      <c r="X15" s="32"/>
      <c r="Y15" s="32"/>
      <c r="Z15" s="32">
        <v>7663</v>
      </c>
      <c r="AA15" s="32">
        <v>7663</v>
      </c>
      <c r="AB15" s="4"/>
      <c r="AC15" s="19">
        <v>45046</v>
      </c>
      <c r="AD15" s="19"/>
      <c r="AE15" s="19"/>
      <c r="AF15" s="4" t="s">
        <v>43</v>
      </c>
    </row>
    <row r="16" spans="1:33" customFormat="1" ht="62.4" x14ac:dyDescent="0.3">
      <c r="A16" s="18" t="s">
        <v>171</v>
      </c>
      <c r="B16" s="19">
        <v>44670</v>
      </c>
      <c r="C16" s="17">
        <v>1416</v>
      </c>
      <c r="D16" s="18" t="s">
        <v>172</v>
      </c>
      <c r="E16" s="23" t="s">
        <v>173</v>
      </c>
      <c r="F16" s="19">
        <v>44711</v>
      </c>
      <c r="G16" s="18" t="s">
        <v>174</v>
      </c>
      <c r="H16" s="4" t="s">
        <v>175</v>
      </c>
      <c r="I16" s="4" t="s">
        <v>176</v>
      </c>
      <c r="J16" s="32">
        <v>1452031915.1800001</v>
      </c>
      <c r="K16" s="33">
        <v>1452031915.1800001</v>
      </c>
      <c r="L16" s="33">
        <v>1452031915.1800001</v>
      </c>
      <c r="M16" s="4" t="s">
        <v>177</v>
      </c>
      <c r="N16" s="4" t="s">
        <v>178</v>
      </c>
      <c r="O16" s="4" t="s">
        <v>179</v>
      </c>
      <c r="P16" s="17">
        <v>0</v>
      </c>
      <c r="Q16" s="17">
        <v>100</v>
      </c>
      <c r="R16" s="17" t="s">
        <v>85</v>
      </c>
      <c r="S16" s="32">
        <v>0.7</v>
      </c>
      <c r="T16" s="33">
        <v>263842.7</v>
      </c>
      <c r="U16" s="32">
        <v>184689.88999999998</v>
      </c>
      <c r="V16" s="32">
        <v>5503.4</v>
      </c>
      <c r="W16" s="32">
        <v>2738.4</v>
      </c>
      <c r="X16" s="32">
        <v>2765</v>
      </c>
      <c r="Y16" s="32"/>
      <c r="Z16" s="32">
        <v>7862</v>
      </c>
      <c r="AA16" s="32">
        <v>7862</v>
      </c>
      <c r="AB16" s="4"/>
      <c r="AC16" s="19">
        <v>44936</v>
      </c>
      <c r="AD16" s="19">
        <v>45017</v>
      </c>
      <c r="AE16" s="19"/>
      <c r="AF16" s="4" t="s">
        <v>43</v>
      </c>
    </row>
    <row r="17" spans="1:32" customFormat="1" ht="137.25" customHeight="1" x14ac:dyDescent="0.3">
      <c r="A17" s="18" t="s">
        <v>180</v>
      </c>
      <c r="B17" s="19">
        <v>44671</v>
      </c>
      <c r="C17" s="17">
        <v>1416</v>
      </c>
      <c r="D17" s="18" t="s">
        <v>181</v>
      </c>
      <c r="E17" s="23" t="s">
        <v>182</v>
      </c>
      <c r="F17" s="19">
        <v>44706</v>
      </c>
      <c r="G17" s="18" t="s">
        <v>183</v>
      </c>
      <c r="H17" s="4" t="s">
        <v>56</v>
      </c>
      <c r="I17" s="4" t="s">
        <v>184</v>
      </c>
      <c r="J17" s="32">
        <v>815520160</v>
      </c>
      <c r="K17" s="33">
        <v>815520160</v>
      </c>
      <c r="L17" s="33">
        <v>815520160</v>
      </c>
      <c r="M17" s="4" t="s">
        <v>147</v>
      </c>
      <c r="N17" s="4" t="s">
        <v>185</v>
      </c>
      <c r="O17" s="4" t="s">
        <v>40</v>
      </c>
      <c r="P17" s="17">
        <v>100</v>
      </c>
      <c r="Q17" s="17">
        <v>0</v>
      </c>
      <c r="R17" s="17" t="s">
        <v>95</v>
      </c>
      <c r="S17" s="42">
        <v>2000</v>
      </c>
      <c r="T17" s="33">
        <v>11.06</v>
      </c>
      <c r="U17" s="32">
        <v>22120</v>
      </c>
      <c r="V17" s="32">
        <v>73736000</v>
      </c>
      <c r="W17" s="32">
        <v>36868000</v>
      </c>
      <c r="X17" s="32">
        <v>36868000</v>
      </c>
      <c r="Y17" s="32"/>
      <c r="Z17" s="32">
        <v>36868</v>
      </c>
      <c r="AA17" s="32">
        <v>36868</v>
      </c>
      <c r="AB17" s="4"/>
      <c r="AC17" s="19">
        <v>44958</v>
      </c>
      <c r="AD17" s="19">
        <v>45017</v>
      </c>
      <c r="AE17" s="19"/>
      <c r="AF17" s="4" t="s">
        <v>43</v>
      </c>
    </row>
    <row r="18" spans="1:32" customFormat="1" ht="123" customHeight="1" x14ac:dyDescent="0.3">
      <c r="A18" s="18" t="s">
        <v>186</v>
      </c>
      <c r="B18" s="19">
        <v>44671</v>
      </c>
      <c r="C18" s="17">
        <v>1416</v>
      </c>
      <c r="D18" s="18" t="s">
        <v>187</v>
      </c>
      <c r="E18" s="23" t="s">
        <v>188</v>
      </c>
      <c r="F18" s="19">
        <v>44697</v>
      </c>
      <c r="G18" s="17" t="s">
        <v>189</v>
      </c>
      <c r="H18" s="4" t="s">
        <v>90</v>
      </c>
      <c r="I18" s="4" t="s">
        <v>190</v>
      </c>
      <c r="J18" s="32">
        <v>60118200</v>
      </c>
      <c r="K18" s="33">
        <v>60118200</v>
      </c>
      <c r="L18" s="33">
        <v>90177300</v>
      </c>
      <c r="M18" s="4" t="s">
        <v>191</v>
      </c>
      <c r="N18" s="4" t="s">
        <v>192</v>
      </c>
      <c r="O18" s="4" t="s">
        <v>84</v>
      </c>
      <c r="P18" s="17">
        <v>0</v>
      </c>
      <c r="Q18" s="17">
        <v>100</v>
      </c>
      <c r="R18" s="17" t="s">
        <v>95</v>
      </c>
      <c r="S18" s="42">
        <v>1500</v>
      </c>
      <c r="T18" s="33">
        <v>8.2466666666666661</v>
      </c>
      <c r="U18" s="32">
        <v>12370</v>
      </c>
      <c r="V18" s="32">
        <v>7290000</v>
      </c>
      <c r="W18" s="32">
        <v>2430000</v>
      </c>
      <c r="X18" s="32">
        <v>2430000</v>
      </c>
      <c r="Y18" s="32">
        <v>2430000</v>
      </c>
      <c r="Z18" s="32">
        <v>4860</v>
      </c>
      <c r="AA18" s="32">
        <v>4860</v>
      </c>
      <c r="AB18" s="4"/>
      <c r="AC18" s="19">
        <v>44936</v>
      </c>
      <c r="AD18" s="19">
        <v>44986</v>
      </c>
      <c r="AE18" s="19">
        <v>45352</v>
      </c>
      <c r="AF18" s="4" t="s">
        <v>43</v>
      </c>
    </row>
    <row r="19" spans="1:32" customFormat="1" ht="115.5" customHeight="1" x14ac:dyDescent="0.3">
      <c r="A19" s="18" t="s">
        <v>193</v>
      </c>
      <c r="B19" s="19">
        <v>44671</v>
      </c>
      <c r="C19" s="17">
        <v>1416</v>
      </c>
      <c r="D19" s="18" t="s">
        <v>194</v>
      </c>
      <c r="E19" s="23" t="s">
        <v>195</v>
      </c>
      <c r="F19" s="19">
        <v>44697</v>
      </c>
      <c r="G19" s="17" t="s">
        <v>196</v>
      </c>
      <c r="H19" s="4" t="s">
        <v>90</v>
      </c>
      <c r="I19" s="4" t="s">
        <v>197</v>
      </c>
      <c r="J19" s="32">
        <v>26323360</v>
      </c>
      <c r="K19" s="33">
        <v>26323360</v>
      </c>
      <c r="L19" s="33">
        <v>39485040</v>
      </c>
      <c r="M19" s="4" t="s">
        <v>191</v>
      </c>
      <c r="N19" s="4" t="s">
        <v>198</v>
      </c>
      <c r="O19" s="4" t="s">
        <v>84</v>
      </c>
      <c r="P19" s="17">
        <v>0</v>
      </c>
      <c r="Q19" s="17">
        <v>100</v>
      </c>
      <c r="R19" s="17" t="s">
        <v>95</v>
      </c>
      <c r="S19" s="42">
        <v>500</v>
      </c>
      <c r="T19" s="33">
        <v>8.2466666666666661</v>
      </c>
      <c r="U19" s="32">
        <v>4123.333333333333</v>
      </c>
      <c r="V19" s="32">
        <v>3192000</v>
      </c>
      <c r="W19" s="32">
        <v>1064000</v>
      </c>
      <c r="X19" s="32">
        <v>1064000</v>
      </c>
      <c r="Y19" s="32">
        <v>1064000</v>
      </c>
      <c r="Z19" s="32">
        <v>6384</v>
      </c>
      <c r="AA19" s="32">
        <v>6384</v>
      </c>
      <c r="AB19" s="4"/>
      <c r="AC19" s="19">
        <v>44936</v>
      </c>
      <c r="AD19" s="19">
        <v>44986</v>
      </c>
      <c r="AE19" s="19">
        <v>45352</v>
      </c>
      <c r="AF19" s="4" t="s">
        <v>43</v>
      </c>
    </row>
    <row r="20" spans="1:32" customFormat="1" ht="94.5" customHeight="1" x14ac:dyDescent="0.3">
      <c r="A20" s="18" t="s">
        <v>199</v>
      </c>
      <c r="B20" s="19">
        <v>44671</v>
      </c>
      <c r="C20" s="17">
        <v>1416</v>
      </c>
      <c r="D20" s="18" t="s">
        <v>200</v>
      </c>
      <c r="E20" s="23" t="s">
        <v>201</v>
      </c>
      <c r="F20" s="19">
        <v>44704</v>
      </c>
      <c r="G20" s="18" t="s">
        <v>202</v>
      </c>
      <c r="H20" s="4" t="s">
        <v>90</v>
      </c>
      <c r="I20" s="4" t="s">
        <v>203</v>
      </c>
      <c r="J20" s="32">
        <v>310004570</v>
      </c>
      <c r="K20" s="33">
        <v>310004570</v>
      </c>
      <c r="L20" s="33">
        <v>465000670</v>
      </c>
      <c r="M20" s="4" t="s">
        <v>191</v>
      </c>
      <c r="N20" s="4" t="s">
        <v>204</v>
      </c>
      <c r="O20" s="4" t="s">
        <v>84</v>
      </c>
      <c r="P20" s="17">
        <v>0</v>
      </c>
      <c r="Q20" s="17">
        <v>100</v>
      </c>
      <c r="R20" s="17" t="s">
        <v>95</v>
      </c>
      <c r="S20" s="42">
        <v>1000</v>
      </c>
      <c r="T20" s="33">
        <v>8.2467763560426697</v>
      </c>
      <c r="U20" s="32">
        <v>8246.7763560426702</v>
      </c>
      <c r="V20" s="32">
        <v>37591000</v>
      </c>
      <c r="W20" s="32">
        <v>12531000</v>
      </c>
      <c r="X20" s="32">
        <v>12530000</v>
      </c>
      <c r="Y20" s="32">
        <v>12530000</v>
      </c>
      <c r="Z20" s="32">
        <v>37591</v>
      </c>
      <c r="AA20" s="32">
        <v>37591</v>
      </c>
      <c r="AB20" s="4"/>
      <c r="AC20" s="19">
        <v>44936</v>
      </c>
      <c r="AD20" s="19">
        <v>44986</v>
      </c>
      <c r="AE20" s="19">
        <v>45352</v>
      </c>
      <c r="AF20" s="4" t="s">
        <v>43</v>
      </c>
    </row>
    <row r="21" spans="1:32" customFormat="1" ht="62.4" x14ac:dyDescent="0.3">
      <c r="A21" s="18" t="s">
        <v>205</v>
      </c>
      <c r="B21" s="19">
        <v>44673</v>
      </c>
      <c r="C21" s="17">
        <v>1416</v>
      </c>
      <c r="D21" s="18" t="s">
        <v>206</v>
      </c>
      <c r="E21" s="23" t="s">
        <v>207</v>
      </c>
      <c r="F21" s="19">
        <v>44705</v>
      </c>
      <c r="G21" s="18" t="s">
        <v>208</v>
      </c>
      <c r="H21" s="4" t="s">
        <v>209</v>
      </c>
      <c r="I21" s="4" t="s">
        <v>210</v>
      </c>
      <c r="J21" s="32">
        <v>39257673.840000004</v>
      </c>
      <c r="K21" s="33">
        <v>39257673.840000004</v>
      </c>
      <c r="L21" s="33">
        <v>78515347.680000007</v>
      </c>
      <c r="M21" s="4" t="s">
        <v>211</v>
      </c>
      <c r="N21" s="4" t="s">
        <v>212</v>
      </c>
      <c r="O21" s="4" t="s">
        <v>40</v>
      </c>
      <c r="P21" s="17">
        <v>100</v>
      </c>
      <c r="Q21" s="17">
        <v>0</v>
      </c>
      <c r="R21" s="17" t="s">
        <v>85</v>
      </c>
      <c r="S21" s="42">
        <v>6</v>
      </c>
      <c r="T21" s="33">
        <v>257.07000000000005</v>
      </c>
      <c r="U21" s="32">
        <v>1542.4200000000003</v>
      </c>
      <c r="V21" s="32">
        <v>152712</v>
      </c>
      <c r="W21" s="32">
        <v>76356</v>
      </c>
      <c r="X21" s="32">
        <v>76356</v>
      </c>
      <c r="Y21" s="32"/>
      <c r="Z21" s="32">
        <v>25452</v>
      </c>
      <c r="AA21" s="32">
        <v>25452</v>
      </c>
      <c r="AB21" s="4"/>
      <c r="AC21" s="19">
        <v>44958</v>
      </c>
      <c r="AD21" s="19">
        <v>45323</v>
      </c>
      <c r="AE21" s="19"/>
      <c r="AF21" s="4" t="s">
        <v>43</v>
      </c>
    </row>
    <row r="22" spans="1:32" customFormat="1" ht="94.5" customHeight="1" x14ac:dyDescent="0.3">
      <c r="A22" s="18" t="s">
        <v>213</v>
      </c>
      <c r="B22" s="19">
        <v>44673</v>
      </c>
      <c r="C22" s="17">
        <v>1416</v>
      </c>
      <c r="D22" s="18" t="s">
        <v>214</v>
      </c>
      <c r="E22" s="23" t="s">
        <v>215</v>
      </c>
      <c r="F22" s="19">
        <v>44711</v>
      </c>
      <c r="G22" s="18" t="s">
        <v>216</v>
      </c>
      <c r="H22" s="4" t="s">
        <v>166</v>
      </c>
      <c r="I22" s="4" t="s">
        <v>217</v>
      </c>
      <c r="J22" s="32">
        <v>3908041592.4000001</v>
      </c>
      <c r="K22" s="33">
        <v>3908041592.4000001</v>
      </c>
      <c r="L22" s="33">
        <v>3908041592.4000001</v>
      </c>
      <c r="M22" s="4" t="s">
        <v>168</v>
      </c>
      <c r="N22" s="4" t="s">
        <v>218</v>
      </c>
      <c r="O22" s="4" t="s">
        <v>170</v>
      </c>
      <c r="P22" s="17">
        <v>0</v>
      </c>
      <c r="Q22" s="17">
        <v>100</v>
      </c>
      <c r="R22" s="17" t="s">
        <v>85</v>
      </c>
      <c r="S22" s="42">
        <v>20</v>
      </c>
      <c r="T22" s="33">
        <v>3559.82</v>
      </c>
      <c r="U22" s="32">
        <v>71196.400000000009</v>
      </c>
      <c r="V22" s="32">
        <v>1097820</v>
      </c>
      <c r="W22" s="32">
        <v>549580</v>
      </c>
      <c r="X22" s="32">
        <v>548240</v>
      </c>
      <c r="Y22" s="32"/>
      <c r="Z22" s="32">
        <v>54891</v>
      </c>
      <c r="AA22" s="32">
        <v>54891</v>
      </c>
      <c r="AB22" s="4"/>
      <c r="AC22" s="19">
        <v>44936</v>
      </c>
      <c r="AD22" s="19">
        <v>45122</v>
      </c>
      <c r="AE22" s="19"/>
      <c r="AF22" s="4" t="s">
        <v>43</v>
      </c>
    </row>
    <row r="23" spans="1:32" customFormat="1" ht="168" customHeight="1" x14ac:dyDescent="0.3">
      <c r="A23" s="18" t="s">
        <v>219</v>
      </c>
      <c r="B23" s="19">
        <v>44673</v>
      </c>
      <c r="C23" s="17">
        <v>1416</v>
      </c>
      <c r="D23" s="18" t="s">
        <v>220</v>
      </c>
      <c r="E23" s="23" t="s">
        <v>221</v>
      </c>
      <c r="F23" s="19">
        <v>44704</v>
      </c>
      <c r="G23" s="18" t="s">
        <v>222</v>
      </c>
      <c r="H23" s="4" t="s">
        <v>90</v>
      </c>
      <c r="I23" s="4" t="s">
        <v>223</v>
      </c>
      <c r="J23" s="32">
        <v>239676800</v>
      </c>
      <c r="K23" s="33">
        <v>239676800</v>
      </c>
      <c r="L23" s="33">
        <v>239676800</v>
      </c>
      <c r="M23" s="4" t="s">
        <v>224</v>
      </c>
      <c r="N23" s="4" t="s">
        <v>225</v>
      </c>
      <c r="O23" s="4" t="s">
        <v>226</v>
      </c>
      <c r="P23" s="17">
        <v>0</v>
      </c>
      <c r="Q23" s="17">
        <v>100</v>
      </c>
      <c r="R23" s="17" t="s">
        <v>95</v>
      </c>
      <c r="S23" s="42">
        <v>2000</v>
      </c>
      <c r="T23" s="33">
        <v>12.38</v>
      </c>
      <c r="U23" s="32">
        <v>24760</v>
      </c>
      <c r="V23" s="32">
        <v>19360000</v>
      </c>
      <c r="W23" s="32">
        <v>9682000</v>
      </c>
      <c r="X23" s="32">
        <v>9678000</v>
      </c>
      <c r="Y23" s="32"/>
      <c r="Z23" s="32">
        <v>9680</v>
      </c>
      <c r="AA23" s="32">
        <v>9680</v>
      </c>
      <c r="AB23" s="4"/>
      <c r="AC23" s="19">
        <v>44936</v>
      </c>
      <c r="AD23" s="19">
        <v>44958</v>
      </c>
      <c r="AE23" s="19"/>
      <c r="AF23" s="4" t="s">
        <v>43</v>
      </c>
    </row>
    <row r="24" spans="1:32" customFormat="1" ht="63" customHeight="1" x14ac:dyDescent="0.3">
      <c r="A24" s="18" t="s">
        <v>227</v>
      </c>
      <c r="B24" s="19">
        <v>44673</v>
      </c>
      <c r="C24" s="17">
        <v>1416</v>
      </c>
      <c r="D24" s="18" t="s">
        <v>228</v>
      </c>
      <c r="E24" s="23" t="s">
        <v>229</v>
      </c>
      <c r="F24" s="19">
        <v>44719</v>
      </c>
      <c r="G24" s="18" t="s">
        <v>230</v>
      </c>
      <c r="H24" s="4" t="s">
        <v>56</v>
      </c>
      <c r="I24" s="4" t="s">
        <v>231</v>
      </c>
      <c r="J24" s="32">
        <v>3278845200</v>
      </c>
      <c r="K24" s="33">
        <v>3278845200</v>
      </c>
      <c r="L24" s="33">
        <v>3278845200</v>
      </c>
      <c r="M24" s="4" t="s">
        <v>232</v>
      </c>
      <c r="N24" s="4" t="s">
        <v>233</v>
      </c>
      <c r="O24" s="4" t="s">
        <v>234</v>
      </c>
      <c r="P24" s="17">
        <v>0</v>
      </c>
      <c r="Q24" s="17">
        <v>100</v>
      </c>
      <c r="R24" s="17" t="s">
        <v>95</v>
      </c>
      <c r="S24" s="43" t="s">
        <v>235</v>
      </c>
      <c r="T24" s="33">
        <v>12.4</v>
      </c>
      <c r="U24" s="47" t="s">
        <v>236</v>
      </c>
      <c r="V24" s="32">
        <v>264423000</v>
      </c>
      <c r="W24" s="32">
        <v>132427000</v>
      </c>
      <c r="X24" s="32">
        <v>131996000</v>
      </c>
      <c r="Y24" s="32"/>
      <c r="Z24" s="32">
        <v>244848.67</v>
      </c>
      <c r="AA24" s="32">
        <v>244849</v>
      </c>
      <c r="AB24" s="4"/>
      <c r="AC24" s="19">
        <v>44936</v>
      </c>
      <c r="AD24" s="19">
        <v>45097</v>
      </c>
      <c r="AE24" s="19"/>
      <c r="AF24" s="4" t="s">
        <v>43</v>
      </c>
    </row>
    <row r="25" spans="1:32" customFormat="1" ht="138.75" customHeight="1" x14ac:dyDescent="0.3">
      <c r="A25" s="18" t="s">
        <v>237</v>
      </c>
      <c r="B25" s="19">
        <v>44673</v>
      </c>
      <c r="C25" s="17">
        <v>1416</v>
      </c>
      <c r="D25" s="18" t="s">
        <v>238</v>
      </c>
      <c r="E25" s="23" t="s">
        <v>239</v>
      </c>
      <c r="F25" s="19">
        <v>44711</v>
      </c>
      <c r="G25" s="18" t="s">
        <v>240</v>
      </c>
      <c r="H25" s="4" t="s">
        <v>56</v>
      </c>
      <c r="I25" s="4" t="s">
        <v>241</v>
      </c>
      <c r="J25" s="32">
        <v>597455100</v>
      </c>
      <c r="K25" s="33">
        <v>597455100</v>
      </c>
      <c r="L25" s="33">
        <v>597455100</v>
      </c>
      <c r="M25" s="4" t="s">
        <v>242</v>
      </c>
      <c r="N25" s="4" t="s">
        <v>243</v>
      </c>
      <c r="O25" s="4" t="s">
        <v>244</v>
      </c>
      <c r="P25" s="17">
        <v>0</v>
      </c>
      <c r="Q25" s="17">
        <v>100</v>
      </c>
      <c r="R25" s="17" t="s">
        <v>95</v>
      </c>
      <c r="S25" s="42">
        <v>500</v>
      </c>
      <c r="T25" s="33">
        <v>13.05</v>
      </c>
      <c r="U25" s="32">
        <v>6525</v>
      </c>
      <c r="V25" s="32">
        <v>45782000</v>
      </c>
      <c r="W25" s="32">
        <v>22890000</v>
      </c>
      <c r="X25" s="32">
        <v>22892000</v>
      </c>
      <c r="Y25" s="32"/>
      <c r="Z25" s="32">
        <v>91564</v>
      </c>
      <c r="AA25" s="32">
        <v>91564</v>
      </c>
      <c r="AB25" s="4"/>
      <c r="AC25" s="19">
        <v>44936</v>
      </c>
      <c r="AD25" s="19">
        <v>44986</v>
      </c>
      <c r="AE25" s="19"/>
      <c r="AF25" s="4" t="s">
        <v>43</v>
      </c>
    </row>
    <row r="26" spans="1:32" customFormat="1" ht="124.8" x14ac:dyDescent="0.3">
      <c r="A26" s="18" t="s">
        <v>245</v>
      </c>
      <c r="B26" s="19">
        <v>44673</v>
      </c>
      <c r="C26" s="17">
        <v>1416</v>
      </c>
      <c r="D26" s="18" t="s">
        <v>246</v>
      </c>
      <c r="E26" s="23" t="s">
        <v>247</v>
      </c>
      <c r="F26" s="19">
        <v>44711</v>
      </c>
      <c r="G26" s="18" t="s">
        <v>248</v>
      </c>
      <c r="H26" s="4" t="s">
        <v>209</v>
      </c>
      <c r="I26" s="4" t="s">
        <v>249</v>
      </c>
      <c r="J26" s="32">
        <v>1824789645</v>
      </c>
      <c r="K26" s="33">
        <v>1824789645</v>
      </c>
      <c r="L26" s="33">
        <v>2737233000</v>
      </c>
      <c r="M26" s="4" t="s">
        <v>250</v>
      </c>
      <c r="N26" s="4" t="s">
        <v>251</v>
      </c>
      <c r="O26" s="4" t="s">
        <v>40</v>
      </c>
      <c r="P26" s="17">
        <v>100</v>
      </c>
      <c r="Q26" s="17">
        <v>0</v>
      </c>
      <c r="R26" s="17" t="s">
        <v>85</v>
      </c>
      <c r="S26" s="43" t="s">
        <v>252</v>
      </c>
      <c r="T26" s="33">
        <v>647.1</v>
      </c>
      <c r="U26" s="47" t="s">
        <v>253</v>
      </c>
      <c r="V26" s="32">
        <v>4230000</v>
      </c>
      <c r="W26" s="32">
        <v>1409900</v>
      </c>
      <c r="X26" s="32">
        <v>1410050</v>
      </c>
      <c r="Y26" s="32">
        <v>1410050</v>
      </c>
      <c r="Z26" s="32">
        <v>114013.5</v>
      </c>
      <c r="AA26" s="32">
        <v>114014</v>
      </c>
      <c r="AB26" s="4"/>
      <c r="AC26" s="19">
        <v>44936</v>
      </c>
      <c r="AD26" s="19">
        <v>44986</v>
      </c>
      <c r="AE26" s="19">
        <v>45352</v>
      </c>
      <c r="AF26" s="4" t="s">
        <v>43</v>
      </c>
    </row>
    <row r="27" spans="1:32" customFormat="1" ht="171.6" x14ac:dyDescent="0.3">
      <c r="A27" s="18" t="s">
        <v>254</v>
      </c>
      <c r="B27" s="19">
        <v>44673</v>
      </c>
      <c r="C27" s="17">
        <v>1416</v>
      </c>
      <c r="D27" s="18" t="s">
        <v>255</v>
      </c>
      <c r="E27" s="23" t="s">
        <v>256</v>
      </c>
      <c r="F27" s="19">
        <v>44704</v>
      </c>
      <c r="G27" s="18" t="s">
        <v>257</v>
      </c>
      <c r="H27" s="4" t="s">
        <v>90</v>
      </c>
      <c r="I27" s="4" t="s">
        <v>258</v>
      </c>
      <c r="J27" s="32">
        <v>99335655</v>
      </c>
      <c r="K27" s="33">
        <v>99335655</v>
      </c>
      <c r="L27" s="33">
        <v>99335655</v>
      </c>
      <c r="M27" s="4" t="s">
        <v>224</v>
      </c>
      <c r="N27" s="4" t="s">
        <v>259</v>
      </c>
      <c r="O27" s="4" t="s">
        <v>226</v>
      </c>
      <c r="P27" s="17">
        <v>0</v>
      </c>
      <c r="Q27" s="17">
        <v>100</v>
      </c>
      <c r="R27" s="17" t="s">
        <v>95</v>
      </c>
      <c r="S27" s="42">
        <v>500</v>
      </c>
      <c r="T27" s="33">
        <v>12.51</v>
      </c>
      <c r="U27" s="32">
        <v>6255</v>
      </c>
      <c r="V27" s="32">
        <v>7940500</v>
      </c>
      <c r="W27" s="32">
        <v>3999000</v>
      </c>
      <c r="X27" s="32">
        <v>3941500</v>
      </c>
      <c r="Y27" s="32"/>
      <c r="Z27" s="32">
        <v>15881</v>
      </c>
      <c r="AA27" s="32">
        <v>15881</v>
      </c>
      <c r="AB27" s="4"/>
      <c r="AC27" s="19">
        <v>44936</v>
      </c>
      <c r="AD27" s="19">
        <v>44986</v>
      </c>
      <c r="AE27" s="19"/>
      <c r="AF27" s="4" t="s">
        <v>43</v>
      </c>
    </row>
    <row r="28" spans="1:32" customFormat="1" ht="180" customHeight="1" x14ac:dyDescent="0.3">
      <c r="A28" s="18" t="s">
        <v>260</v>
      </c>
      <c r="B28" s="19">
        <v>44673</v>
      </c>
      <c r="C28" s="17">
        <v>1416</v>
      </c>
      <c r="D28" s="18" t="s">
        <v>261</v>
      </c>
      <c r="E28" s="23" t="s">
        <v>262</v>
      </c>
      <c r="F28" s="19">
        <v>44704</v>
      </c>
      <c r="G28" s="18" t="s">
        <v>263</v>
      </c>
      <c r="H28" s="4" t="s">
        <v>209</v>
      </c>
      <c r="I28" s="4" t="s">
        <v>264</v>
      </c>
      <c r="J28" s="32">
        <v>47915770.32</v>
      </c>
      <c r="K28" s="33">
        <v>47915770.32</v>
      </c>
      <c r="L28" s="33">
        <v>95831540.640000001</v>
      </c>
      <c r="M28" s="4" t="s">
        <v>265</v>
      </c>
      <c r="N28" s="4" t="s">
        <v>266</v>
      </c>
      <c r="O28" s="4" t="s">
        <v>40</v>
      </c>
      <c r="P28" s="17">
        <v>100</v>
      </c>
      <c r="Q28" s="17">
        <v>0</v>
      </c>
      <c r="R28" s="17" t="s">
        <v>85</v>
      </c>
      <c r="S28" s="48">
        <v>1.5</v>
      </c>
      <c r="T28" s="33">
        <v>3065.04</v>
      </c>
      <c r="U28" s="32">
        <v>4597.5599999999995</v>
      </c>
      <c r="V28" s="32">
        <v>31266</v>
      </c>
      <c r="W28" s="32">
        <v>15633</v>
      </c>
      <c r="X28" s="32">
        <v>15633</v>
      </c>
      <c r="Y28" s="32"/>
      <c r="Z28" s="32">
        <v>20844</v>
      </c>
      <c r="AA28" s="32">
        <v>20844</v>
      </c>
      <c r="AB28" s="4"/>
      <c r="AC28" s="19">
        <v>44958</v>
      </c>
      <c r="AD28" s="19">
        <v>45352</v>
      </c>
      <c r="AE28" s="19"/>
      <c r="AF28" s="4" t="s">
        <v>43</v>
      </c>
    </row>
    <row r="29" spans="1:32" customFormat="1" ht="184.5" customHeight="1" x14ac:dyDescent="0.3">
      <c r="A29" s="18" t="s">
        <v>267</v>
      </c>
      <c r="B29" s="19">
        <v>44673</v>
      </c>
      <c r="C29" s="17">
        <v>1416</v>
      </c>
      <c r="D29" s="18" t="s">
        <v>268</v>
      </c>
      <c r="E29" s="23" t="s">
        <v>269</v>
      </c>
      <c r="F29" s="19">
        <v>44705</v>
      </c>
      <c r="G29" s="18" t="s">
        <v>270</v>
      </c>
      <c r="H29" s="4" t="s">
        <v>90</v>
      </c>
      <c r="I29" s="4" t="s">
        <v>271</v>
      </c>
      <c r="J29" s="32">
        <v>481293120</v>
      </c>
      <c r="K29" s="33">
        <v>481293120</v>
      </c>
      <c r="L29" s="33">
        <v>481293120</v>
      </c>
      <c r="M29" s="4" t="s">
        <v>224</v>
      </c>
      <c r="N29" s="4" t="s">
        <v>272</v>
      </c>
      <c r="O29" s="4" t="s">
        <v>226</v>
      </c>
      <c r="P29" s="17">
        <v>0</v>
      </c>
      <c r="Q29" s="17">
        <v>100</v>
      </c>
      <c r="R29" s="17" t="s">
        <v>95</v>
      </c>
      <c r="S29" s="42">
        <v>1000</v>
      </c>
      <c r="T29" s="33">
        <v>12.32</v>
      </c>
      <c r="U29" s="32">
        <v>12320</v>
      </c>
      <c r="V29" s="32">
        <v>39066000</v>
      </c>
      <c r="W29" s="32">
        <v>19533000</v>
      </c>
      <c r="X29" s="32">
        <v>19533000</v>
      </c>
      <c r="Y29" s="32"/>
      <c r="Z29" s="32">
        <v>39066</v>
      </c>
      <c r="AA29" s="32">
        <v>39066</v>
      </c>
      <c r="AB29" s="4"/>
      <c r="AC29" s="19">
        <v>44936</v>
      </c>
      <c r="AD29" s="19">
        <v>44986</v>
      </c>
      <c r="AE29" s="19"/>
      <c r="AF29" s="4" t="s">
        <v>43</v>
      </c>
    </row>
    <row r="30" spans="1:32" customFormat="1" ht="163.5" customHeight="1" x14ac:dyDescent="0.3">
      <c r="A30" s="18" t="s">
        <v>273</v>
      </c>
      <c r="B30" s="19">
        <v>44677</v>
      </c>
      <c r="C30" s="17">
        <v>1416</v>
      </c>
      <c r="D30" s="18" t="s">
        <v>274</v>
      </c>
      <c r="E30" s="23" t="s">
        <v>275</v>
      </c>
      <c r="F30" s="19">
        <v>44714</v>
      </c>
      <c r="G30" s="18" t="s">
        <v>276</v>
      </c>
      <c r="H30" s="4" t="s">
        <v>56</v>
      </c>
      <c r="I30" s="4" t="s">
        <v>277</v>
      </c>
      <c r="J30" s="32">
        <v>730992000</v>
      </c>
      <c r="K30" s="33">
        <v>730992000</v>
      </c>
      <c r="L30" s="33">
        <v>730992000</v>
      </c>
      <c r="M30" s="4" t="s">
        <v>278</v>
      </c>
      <c r="N30" s="4" t="s">
        <v>279</v>
      </c>
      <c r="O30" s="4" t="s">
        <v>234</v>
      </c>
      <c r="P30" s="17">
        <v>0</v>
      </c>
      <c r="Q30" s="17">
        <v>100</v>
      </c>
      <c r="R30" s="17" t="s">
        <v>280</v>
      </c>
      <c r="S30" s="42">
        <v>1000</v>
      </c>
      <c r="T30" s="33">
        <v>48.5</v>
      </c>
      <c r="U30" s="32">
        <v>48500</v>
      </c>
      <c r="V30" s="32">
        <v>15072000</v>
      </c>
      <c r="W30" s="32">
        <v>11772000</v>
      </c>
      <c r="X30" s="32">
        <v>3300000</v>
      </c>
      <c r="Y30" s="32"/>
      <c r="Z30" s="32">
        <v>15072</v>
      </c>
      <c r="AA30" s="32">
        <v>15072</v>
      </c>
      <c r="AB30" s="4"/>
      <c r="AC30" s="19">
        <v>44958</v>
      </c>
      <c r="AD30" s="19">
        <v>45097</v>
      </c>
      <c r="AE30" s="19"/>
      <c r="AF30" s="4" t="s">
        <v>43</v>
      </c>
    </row>
    <row r="31" spans="1:32" customFormat="1" ht="157.5" customHeight="1" x14ac:dyDescent="0.3">
      <c r="A31" s="18" t="s">
        <v>281</v>
      </c>
      <c r="B31" s="19">
        <v>44677</v>
      </c>
      <c r="C31" s="17">
        <v>1416</v>
      </c>
      <c r="D31" s="18" t="s">
        <v>282</v>
      </c>
      <c r="E31" s="18" t="s">
        <v>282</v>
      </c>
      <c r="F31" s="18" t="s">
        <v>282</v>
      </c>
      <c r="G31" s="18" t="s">
        <v>282</v>
      </c>
      <c r="H31" s="18" t="s">
        <v>282</v>
      </c>
      <c r="I31" s="4" t="s">
        <v>283</v>
      </c>
      <c r="J31" s="34" t="s">
        <v>282</v>
      </c>
      <c r="K31" s="33" t="s">
        <v>282</v>
      </c>
      <c r="L31" s="33">
        <v>702951908.88</v>
      </c>
      <c r="M31" s="34" t="s">
        <v>282</v>
      </c>
      <c r="N31" s="37" t="s">
        <v>282</v>
      </c>
      <c r="O31" s="34" t="s">
        <v>282</v>
      </c>
      <c r="P31" s="34" t="s">
        <v>282</v>
      </c>
      <c r="Q31" s="34" t="s">
        <v>282</v>
      </c>
      <c r="R31" s="34" t="s">
        <v>282</v>
      </c>
      <c r="S31" s="34" t="s">
        <v>282</v>
      </c>
      <c r="T31" s="34" t="s">
        <v>282</v>
      </c>
      <c r="U31" s="34" t="s">
        <v>282</v>
      </c>
      <c r="V31" s="34" t="s">
        <v>282</v>
      </c>
      <c r="W31" s="34" t="s">
        <v>282</v>
      </c>
      <c r="X31" s="34" t="s">
        <v>282</v>
      </c>
      <c r="Y31" s="34" t="s">
        <v>282</v>
      </c>
      <c r="Z31" s="34" t="s">
        <v>282</v>
      </c>
      <c r="AA31" s="34" t="s">
        <v>282</v>
      </c>
      <c r="AB31" s="34" t="s">
        <v>282</v>
      </c>
      <c r="AC31" s="34" t="s">
        <v>282</v>
      </c>
      <c r="AD31" s="34" t="s">
        <v>282</v>
      </c>
      <c r="AE31" s="34" t="s">
        <v>282</v>
      </c>
      <c r="AF31" s="34" t="s">
        <v>282</v>
      </c>
    </row>
    <row r="32" spans="1:32" customFormat="1" ht="138.75" customHeight="1" x14ac:dyDescent="0.3">
      <c r="A32" s="18" t="s">
        <v>284</v>
      </c>
      <c r="B32" s="19">
        <v>44677</v>
      </c>
      <c r="C32" s="17">
        <v>1416</v>
      </c>
      <c r="D32" s="18" t="s">
        <v>285</v>
      </c>
      <c r="E32" s="23" t="s">
        <v>286</v>
      </c>
      <c r="F32" s="19">
        <v>44712</v>
      </c>
      <c r="G32" s="18" t="s">
        <v>287</v>
      </c>
      <c r="H32" s="4" t="s">
        <v>288</v>
      </c>
      <c r="I32" s="4" t="s">
        <v>289</v>
      </c>
      <c r="J32" s="32">
        <v>1118776892.9400001</v>
      </c>
      <c r="K32" s="33">
        <v>1118776892.9400001</v>
      </c>
      <c r="L32" s="33">
        <v>1118776892.9400001</v>
      </c>
      <c r="M32" s="4" t="s">
        <v>290</v>
      </c>
      <c r="N32" s="4" t="s">
        <v>291</v>
      </c>
      <c r="O32" s="4" t="s">
        <v>40</v>
      </c>
      <c r="P32" s="17">
        <v>100</v>
      </c>
      <c r="Q32" s="17">
        <v>0</v>
      </c>
      <c r="R32" s="17" t="s">
        <v>69</v>
      </c>
      <c r="S32" s="42">
        <v>3</v>
      </c>
      <c r="T32" s="33">
        <v>69666.66</v>
      </c>
      <c r="U32" s="32">
        <v>208999.98</v>
      </c>
      <c r="V32" s="32">
        <v>16059</v>
      </c>
      <c r="W32" s="32">
        <v>8043</v>
      </c>
      <c r="X32" s="36">
        <v>8016</v>
      </c>
      <c r="Y32" s="32"/>
      <c r="Z32" s="32">
        <v>5353</v>
      </c>
      <c r="AA32" s="32">
        <v>5353</v>
      </c>
      <c r="AB32" s="4"/>
      <c r="AC32" s="19">
        <v>44936</v>
      </c>
      <c r="AD32" s="19">
        <v>44986</v>
      </c>
      <c r="AE32" s="19"/>
      <c r="AF32" s="4" t="s">
        <v>43</v>
      </c>
    </row>
    <row r="33" spans="1:32" customFormat="1" ht="127.5" customHeight="1" x14ac:dyDescent="0.3">
      <c r="A33" s="18" t="s">
        <v>292</v>
      </c>
      <c r="B33" s="19">
        <v>44677</v>
      </c>
      <c r="C33" s="17">
        <v>1416</v>
      </c>
      <c r="D33" s="18" t="s">
        <v>293</v>
      </c>
      <c r="E33" s="23" t="s">
        <v>294</v>
      </c>
      <c r="F33" s="19">
        <v>44712</v>
      </c>
      <c r="G33" s="17" t="s">
        <v>295</v>
      </c>
      <c r="H33" s="4" t="s">
        <v>56</v>
      </c>
      <c r="I33" s="4" t="s">
        <v>296</v>
      </c>
      <c r="J33" s="32">
        <v>1369797000</v>
      </c>
      <c r="K33" s="33">
        <v>1369797000</v>
      </c>
      <c r="L33" s="33">
        <v>2087771400</v>
      </c>
      <c r="M33" s="4" t="s">
        <v>297</v>
      </c>
      <c r="N33" s="4" t="s">
        <v>298</v>
      </c>
      <c r="O33" s="4" t="s">
        <v>60</v>
      </c>
      <c r="P33" s="17">
        <v>0</v>
      </c>
      <c r="Q33" s="17">
        <v>100</v>
      </c>
      <c r="R33" s="17" t="s">
        <v>69</v>
      </c>
      <c r="S33" s="42">
        <v>1</v>
      </c>
      <c r="T33" s="33">
        <v>85800</v>
      </c>
      <c r="U33" s="32">
        <v>85800</v>
      </c>
      <c r="V33" s="32">
        <v>24333</v>
      </c>
      <c r="W33" s="32">
        <v>7597</v>
      </c>
      <c r="X33" s="55">
        <v>8368</v>
      </c>
      <c r="Y33" s="32">
        <v>8368</v>
      </c>
      <c r="Z33" s="32">
        <v>24333</v>
      </c>
      <c r="AA33" s="32">
        <v>24333</v>
      </c>
      <c r="AB33" s="4"/>
      <c r="AC33" s="19">
        <v>44936</v>
      </c>
      <c r="AD33" s="19">
        <v>44986</v>
      </c>
      <c r="AE33" s="19">
        <v>45323</v>
      </c>
      <c r="AF33" s="4" t="s">
        <v>43</v>
      </c>
    </row>
    <row r="34" spans="1:32" customFormat="1" ht="78" x14ac:dyDescent="0.3">
      <c r="A34" s="18" t="s">
        <v>299</v>
      </c>
      <c r="B34" s="19">
        <v>44677</v>
      </c>
      <c r="C34" s="17">
        <v>1416</v>
      </c>
      <c r="D34" s="18" t="s">
        <v>300</v>
      </c>
      <c r="E34" s="23" t="s">
        <v>301</v>
      </c>
      <c r="F34" s="19">
        <v>44711</v>
      </c>
      <c r="G34" s="18" t="s">
        <v>302</v>
      </c>
      <c r="H34" s="4" t="s">
        <v>48</v>
      </c>
      <c r="I34" s="4" t="s">
        <v>303</v>
      </c>
      <c r="J34" s="32">
        <v>1387286299.3499999</v>
      </c>
      <c r="K34" s="33">
        <v>1387286299.3499999</v>
      </c>
      <c r="L34" s="33">
        <v>2082265948.3499999</v>
      </c>
      <c r="M34" s="4" t="s">
        <v>304</v>
      </c>
      <c r="N34" s="4" t="s">
        <v>305</v>
      </c>
      <c r="O34" s="4" t="s">
        <v>40</v>
      </c>
      <c r="P34" s="17">
        <v>100</v>
      </c>
      <c r="Q34" s="17">
        <v>0</v>
      </c>
      <c r="R34" s="17" t="s">
        <v>69</v>
      </c>
      <c r="S34" s="42">
        <v>21</v>
      </c>
      <c r="T34" s="33">
        <v>14142.849999999999</v>
      </c>
      <c r="U34" s="32">
        <v>296999.84999999998</v>
      </c>
      <c r="V34" s="32">
        <v>147231</v>
      </c>
      <c r="W34" s="32">
        <v>48951</v>
      </c>
      <c r="X34" s="32">
        <v>49140</v>
      </c>
      <c r="Y34" s="32">
        <v>49140</v>
      </c>
      <c r="Z34" s="32">
        <v>7011</v>
      </c>
      <c r="AA34" s="32">
        <v>7011</v>
      </c>
      <c r="AB34" s="4"/>
      <c r="AC34" s="19">
        <v>44936</v>
      </c>
      <c r="AD34" s="19">
        <v>44986</v>
      </c>
      <c r="AE34" s="19">
        <v>45352</v>
      </c>
      <c r="AF34" s="4" t="s">
        <v>43</v>
      </c>
    </row>
    <row r="35" spans="1:32" customFormat="1" ht="133.5" customHeight="1" x14ac:dyDescent="0.3">
      <c r="A35" s="18" t="s">
        <v>306</v>
      </c>
      <c r="B35" s="19">
        <v>44677</v>
      </c>
      <c r="C35" s="17">
        <v>1416</v>
      </c>
      <c r="D35" s="18" t="s">
        <v>307</v>
      </c>
      <c r="E35" s="23" t="s">
        <v>308</v>
      </c>
      <c r="F35" s="19">
        <v>44708</v>
      </c>
      <c r="G35" s="17" t="s">
        <v>309</v>
      </c>
      <c r="H35" s="4" t="s">
        <v>56</v>
      </c>
      <c r="I35" s="4" t="s">
        <v>310</v>
      </c>
      <c r="J35" s="32">
        <v>92331360</v>
      </c>
      <c r="K35" s="33">
        <v>92331360</v>
      </c>
      <c r="L35" s="33">
        <v>92331360</v>
      </c>
      <c r="M35" s="4" t="s">
        <v>278</v>
      </c>
      <c r="N35" s="4" t="s">
        <v>311</v>
      </c>
      <c r="O35" s="4" t="s">
        <v>234</v>
      </c>
      <c r="P35" s="17"/>
      <c r="Q35" s="17"/>
      <c r="R35" s="17" t="s">
        <v>280</v>
      </c>
      <c r="S35" s="42">
        <v>500</v>
      </c>
      <c r="T35" s="33">
        <v>51.04</v>
      </c>
      <c r="U35" s="32">
        <v>25520</v>
      </c>
      <c r="V35" s="32">
        <v>1809000</v>
      </c>
      <c r="W35" s="32">
        <v>1809000</v>
      </c>
      <c r="X35" s="32"/>
      <c r="Y35" s="32"/>
      <c r="Z35" s="32">
        <v>3618</v>
      </c>
      <c r="AA35" s="32">
        <v>3618</v>
      </c>
      <c r="AB35" s="4"/>
      <c r="AC35" s="19">
        <v>44958</v>
      </c>
      <c r="AD35" s="19"/>
      <c r="AE35" s="19"/>
      <c r="AF35" s="4" t="s">
        <v>43</v>
      </c>
    </row>
    <row r="36" spans="1:32" customFormat="1" ht="139.5" customHeight="1" x14ac:dyDescent="0.3">
      <c r="A36" s="18" t="s">
        <v>312</v>
      </c>
      <c r="B36" s="19">
        <v>44677</v>
      </c>
      <c r="C36" s="17">
        <v>1416</v>
      </c>
      <c r="D36" s="18" t="s">
        <v>313</v>
      </c>
      <c r="E36" s="18" t="s">
        <v>313</v>
      </c>
      <c r="F36" s="18" t="s">
        <v>313</v>
      </c>
      <c r="G36" s="18" t="s">
        <v>313</v>
      </c>
      <c r="H36" s="18" t="s">
        <v>313</v>
      </c>
      <c r="I36" s="4" t="s">
        <v>314</v>
      </c>
      <c r="J36" s="34" t="s">
        <v>313</v>
      </c>
      <c r="K36" s="33" t="s">
        <v>313</v>
      </c>
      <c r="L36" s="33" t="s">
        <v>313</v>
      </c>
      <c r="M36" s="34" t="s">
        <v>313</v>
      </c>
      <c r="N36" s="37" t="s">
        <v>313</v>
      </c>
      <c r="O36" s="34" t="s">
        <v>313</v>
      </c>
      <c r="P36" s="34" t="s">
        <v>313</v>
      </c>
      <c r="Q36" s="34" t="s">
        <v>313</v>
      </c>
      <c r="R36" s="34" t="s">
        <v>313</v>
      </c>
      <c r="S36" s="34" t="s">
        <v>313</v>
      </c>
      <c r="T36" s="34" t="s">
        <v>313</v>
      </c>
      <c r="U36" s="34" t="s">
        <v>313</v>
      </c>
      <c r="V36" s="34" t="s">
        <v>313</v>
      </c>
      <c r="W36" s="34" t="s">
        <v>313</v>
      </c>
      <c r="X36" s="34" t="s">
        <v>313</v>
      </c>
      <c r="Y36" s="34" t="s">
        <v>313</v>
      </c>
      <c r="Z36" s="34" t="s">
        <v>313</v>
      </c>
      <c r="AA36" s="34" t="s">
        <v>313</v>
      </c>
      <c r="AB36" s="34" t="s">
        <v>313</v>
      </c>
      <c r="AC36" s="34" t="s">
        <v>313</v>
      </c>
      <c r="AD36" s="34" t="s">
        <v>313</v>
      </c>
      <c r="AE36" s="34" t="s">
        <v>313</v>
      </c>
      <c r="AF36" s="34" t="s">
        <v>313</v>
      </c>
    </row>
    <row r="37" spans="1:32" customFormat="1" ht="137.25" customHeight="1" x14ac:dyDescent="0.3">
      <c r="A37" s="18" t="s">
        <v>315</v>
      </c>
      <c r="B37" s="19">
        <v>44678</v>
      </c>
      <c r="C37" s="17">
        <v>1416</v>
      </c>
      <c r="D37" s="18" t="s">
        <v>316</v>
      </c>
      <c r="E37" s="23" t="s">
        <v>317</v>
      </c>
      <c r="F37" s="19">
        <v>44720</v>
      </c>
      <c r="G37" s="18" t="s">
        <v>318</v>
      </c>
      <c r="H37" s="4" t="s">
        <v>209</v>
      </c>
      <c r="I37" s="4" t="s">
        <v>319</v>
      </c>
      <c r="J37" s="32">
        <v>1209556819.2</v>
      </c>
      <c r="K37" s="33">
        <v>1209556819.2</v>
      </c>
      <c r="L37" s="33">
        <v>2419113638.4000001</v>
      </c>
      <c r="M37" s="4" t="s">
        <v>265</v>
      </c>
      <c r="N37" s="4" t="s">
        <v>320</v>
      </c>
      <c r="O37" s="4" t="s">
        <v>40</v>
      </c>
      <c r="P37" s="17">
        <v>100</v>
      </c>
      <c r="Q37" s="17">
        <v>0</v>
      </c>
      <c r="R37" s="17" t="s">
        <v>85</v>
      </c>
      <c r="S37" s="42">
        <v>1.5</v>
      </c>
      <c r="T37" s="33">
        <v>6006.4000000000005</v>
      </c>
      <c r="U37" s="32">
        <v>9009.6</v>
      </c>
      <c r="V37" s="32">
        <v>402756</v>
      </c>
      <c r="W37" s="32">
        <v>201378</v>
      </c>
      <c r="X37" s="32">
        <v>201378</v>
      </c>
      <c r="Y37" s="32"/>
      <c r="Z37" s="32">
        <v>268504</v>
      </c>
      <c r="AA37" s="32">
        <v>268504</v>
      </c>
      <c r="AB37" s="4"/>
      <c r="AC37" s="19">
        <v>44958</v>
      </c>
      <c r="AD37" s="19">
        <v>45352</v>
      </c>
      <c r="AE37" s="19"/>
      <c r="AF37" s="4" t="s">
        <v>43</v>
      </c>
    </row>
    <row r="38" spans="1:32" customFormat="1" ht="137.25" customHeight="1" x14ac:dyDescent="0.3">
      <c r="A38" s="18" t="s">
        <v>321</v>
      </c>
      <c r="B38" s="19">
        <v>44678</v>
      </c>
      <c r="C38" s="17">
        <v>1416</v>
      </c>
      <c r="D38" s="18" t="s">
        <v>322</v>
      </c>
      <c r="E38" s="23" t="s">
        <v>323</v>
      </c>
      <c r="F38" s="19">
        <v>44712</v>
      </c>
      <c r="G38" s="17" t="s">
        <v>324</v>
      </c>
      <c r="H38" s="4" t="s">
        <v>56</v>
      </c>
      <c r="I38" s="4" t="s">
        <v>325</v>
      </c>
      <c r="J38" s="32">
        <v>43857244.079999998</v>
      </c>
      <c r="K38" s="33">
        <v>43857244.079999998</v>
      </c>
      <c r="L38" s="33">
        <v>43857244.079999998</v>
      </c>
      <c r="M38" s="4" t="s">
        <v>326</v>
      </c>
      <c r="N38" s="4" t="s">
        <v>327</v>
      </c>
      <c r="O38" s="4" t="s">
        <v>170</v>
      </c>
      <c r="P38" s="17">
        <v>0</v>
      </c>
      <c r="Q38" s="17">
        <v>100</v>
      </c>
      <c r="R38" s="17" t="s">
        <v>85</v>
      </c>
      <c r="S38" s="42">
        <v>11.7</v>
      </c>
      <c r="T38" s="33">
        <v>7941.7</v>
      </c>
      <c r="U38" s="32">
        <v>92917.89</v>
      </c>
      <c r="V38" s="32">
        <v>5522.4</v>
      </c>
      <c r="W38" s="32">
        <v>5522.4</v>
      </c>
      <c r="X38" s="32"/>
      <c r="Y38" s="32"/>
      <c r="Z38" s="32">
        <v>472</v>
      </c>
      <c r="AA38" s="32">
        <v>472</v>
      </c>
      <c r="AB38" s="4"/>
      <c r="AC38" s="19">
        <v>44958</v>
      </c>
      <c r="AD38" s="19"/>
      <c r="AE38" s="19"/>
      <c r="AF38" s="4" t="s">
        <v>43</v>
      </c>
    </row>
    <row r="39" spans="1:32" customFormat="1" ht="46.8" x14ac:dyDescent="0.3">
      <c r="A39" s="18" t="s">
        <v>328</v>
      </c>
      <c r="B39" s="19">
        <v>44678</v>
      </c>
      <c r="C39" s="17">
        <v>1416</v>
      </c>
      <c r="D39" s="18" t="s">
        <v>282</v>
      </c>
      <c r="E39" s="18" t="s">
        <v>282</v>
      </c>
      <c r="F39" s="18" t="s">
        <v>282</v>
      </c>
      <c r="G39" s="18" t="s">
        <v>282</v>
      </c>
      <c r="H39" s="18" t="s">
        <v>282</v>
      </c>
      <c r="I39" s="4" t="s">
        <v>329</v>
      </c>
      <c r="J39" s="34" t="s">
        <v>282</v>
      </c>
      <c r="K39" s="33" t="s">
        <v>282</v>
      </c>
      <c r="L39" s="33">
        <v>702951908.88</v>
      </c>
      <c r="M39" s="34" t="s">
        <v>282</v>
      </c>
      <c r="N39" s="37" t="s">
        <v>282</v>
      </c>
      <c r="O39" s="34" t="s">
        <v>282</v>
      </c>
      <c r="P39" s="34" t="s">
        <v>282</v>
      </c>
      <c r="Q39" s="34" t="s">
        <v>282</v>
      </c>
      <c r="R39" s="34" t="s">
        <v>282</v>
      </c>
      <c r="S39" s="34" t="s">
        <v>282</v>
      </c>
      <c r="T39" s="34" t="s">
        <v>282</v>
      </c>
      <c r="U39" s="34" t="s">
        <v>282</v>
      </c>
      <c r="V39" s="34" t="s">
        <v>282</v>
      </c>
      <c r="W39" s="34" t="s">
        <v>282</v>
      </c>
      <c r="X39" s="34" t="s">
        <v>282</v>
      </c>
      <c r="Y39" s="34" t="s">
        <v>282</v>
      </c>
      <c r="Z39" s="34" t="s">
        <v>282</v>
      </c>
      <c r="AA39" s="34" t="s">
        <v>282</v>
      </c>
      <c r="AB39" s="34" t="s">
        <v>282</v>
      </c>
      <c r="AC39" s="34" t="s">
        <v>282</v>
      </c>
      <c r="AD39" s="34" t="s">
        <v>282</v>
      </c>
      <c r="AE39" s="34" t="s">
        <v>282</v>
      </c>
      <c r="AF39" s="34" t="s">
        <v>282</v>
      </c>
    </row>
    <row r="40" spans="1:32" customFormat="1" ht="47.25" customHeight="1" x14ac:dyDescent="0.3">
      <c r="A40" s="18" t="s">
        <v>330</v>
      </c>
      <c r="B40" s="19">
        <v>44678</v>
      </c>
      <c r="C40" s="17">
        <v>1416</v>
      </c>
      <c r="D40" s="18" t="s">
        <v>331</v>
      </c>
      <c r="E40" s="23" t="s">
        <v>332</v>
      </c>
      <c r="F40" s="19">
        <v>44711</v>
      </c>
      <c r="G40" s="18" t="s">
        <v>333</v>
      </c>
      <c r="H40" s="4" t="s">
        <v>48</v>
      </c>
      <c r="I40" s="4" t="s">
        <v>334</v>
      </c>
      <c r="J40" s="32">
        <v>5804396.2800000003</v>
      </c>
      <c r="K40" s="33">
        <v>5804396.2800000003</v>
      </c>
      <c r="L40" s="33">
        <v>11608792.560000001</v>
      </c>
      <c r="M40" s="4" t="s">
        <v>335</v>
      </c>
      <c r="N40" s="4" t="s">
        <v>336</v>
      </c>
      <c r="O40" s="4" t="s">
        <v>84</v>
      </c>
      <c r="P40" s="17">
        <v>0</v>
      </c>
      <c r="Q40" s="17">
        <v>100</v>
      </c>
      <c r="R40" s="17" t="s">
        <v>69</v>
      </c>
      <c r="S40" s="42">
        <v>2</v>
      </c>
      <c r="T40" s="33">
        <v>22497.66</v>
      </c>
      <c r="U40" s="32">
        <v>44995.32</v>
      </c>
      <c r="V40" s="32">
        <v>516</v>
      </c>
      <c r="W40" s="32">
        <v>258</v>
      </c>
      <c r="X40" s="32">
        <v>258</v>
      </c>
      <c r="Y40" s="32"/>
      <c r="Z40" s="32">
        <v>258</v>
      </c>
      <c r="AA40" s="32">
        <v>258</v>
      </c>
      <c r="AB40" s="4"/>
      <c r="AC40" s="19">
        <v>44958</v>
      </c>
      <c r="AD40" s="19">
        <v>45352</v>
      </c>
      <c r="AE40" s="19"/>
      <c r="AF40" s="4" t="s">
        <v>43</v>
      </c>
    </row>
    <row r="41" spans="1:32" customFormat="1" ht="63.75" customHeight="1" x14ac:dyDescent="0.3">
      <c r="A41" s="18" t="s">
        <v>337</v>
      </c>
      <c r="B41" s="19">
        <v>44678</v>
      </c>
      <c r="C41" s="17">
        <v>1416</v>
      </c>
      <c r="D41" s="18" t="s">
        <v>338</v>
      </c>
      <c r="E41" s="23" t="s">
        <v>339</v>
      </c>
      <c r="F41" s="19">
        <v>44711</v>
      </c>
      <c r="G41" s="18" t="s">
        <v>340</v>
      </c>
      <c r="H41" s="4" t="s">
        <v>90</v>
      </c>
      <c r="I41" s="4" t="s">
        <v>341</v>
      </c>
      <c r="J41" s="32">
        <v>133077600</v>
      </c>
      <c r="K41" s="33">
        <v>133077600</v>
      </c>
      <c r="L41" s="33">
        <v>200319360</v>
      </c>
      <c r="M41" s="4" t="s">
        <v>191</v>
      </c>
      <c r="N41" s="4" t="s">
        <v>342</v>
      </c>
      <c r="O41" s="4" t="s">
        <v>84</v>
      </c>
      <c r="P41" s="17">
        <v>0</v>
      </c>
      <c r="Q41" s="17">
        <v>100</v>
      </c>
      <c r="R41" s="17" t="s">
        <v>95</v>
      </c>
      <c r="S41" s="42">
        <v>2000</v>
      </c>
      <c r="T41" s="33">
        <v>12.12</v>
      </c>
      <c r="U41" s="32">
        <v>24240</v>
      </c>
      <c r="V41" s="32">
        <v>16528000</v>
      </c>
      <c r="W41" s="32">
        <v>5432000</v>
      </c>
      <c r="X41" s="32">
        <v>5548000</v>
      </c>
      <c r="Y41" s="32">
        <v>5548000</v>
      </c>
      <c r="Z41" s="32">
        <v>8264</v>
      </c>
      <c r="AA41" s="32">
        <v>8264</v>
      </c>
      <c r="AB41" s="4"/>
      <c r="AC41" s="19">
        <v>44967</v>
      </c>
      <c r="AD41" s="19">
        <v>44986</v>
      </c>
      <c r="AE41" s="19">
        <v>45352</v>
      </c>
      <c r="AF41" s="4" t="s">
        <v>43</v>
      </c>
    </row>
    <row r="42" spans="1:32" customFormat="1" ht="63.75" customHeight="1" x14ac:dyDescent="0.3">
      <c r="A42" s="18" t="s">
        <v>343</v>
      </c>
      <c r="B42" s="19">
        <v>44678</v>
      </c>
      <c r="C42" s="17">
        <v>1416</v>
      </c>
      <c r="D42" s="18" t="s">
        <v>282</v>
      </c>
      <c r="E42" s="18" t="s">
        <v>282</v>
      </c>
      <c r="F42" s="18" t="s">
        <v>282</v>
      </c>
      <c r="G42" s="18" t="s">
        <v>282</v>
      </c>
      <c r="H42" s="18" t="s">
        <v>282</v>
      </c>
      <c r="I42" s="4" t="s">
        <v>344</v>
      </c>
      <c r="J42" s="34" t="s">
        <v>282</v>
      </c>
      <c r="K42" s="33" t="s">
        <v>282</v>
      </c>
      <c r="L42" s="33" t="s">
        <v>282</v>
      </c>
      <c r="M42" s="34" t="s">
        <v>282</v>
      </c>
      <c r="N42" s="37" t="s">
        <v>282</v>
      </c>
      <c r="O42" s="34" t="s">
        <v>282</v>
      </c>
      <c r="P42" s="34" t="s">
        <v>282</v>
      </c>
      <c r="Q42" s="34" t="s">
        <v>282</v>
      </c>
      <c r="R42" s="34" t="s">
        <v>282</v>
      </c>
      <c r="S42" s="34" t="s">
        <v>282</v>
      </c>
      <c r="T42" s="34" t="s">
        <v>282</v>
      </c>
      <c r="U42" s="34" t="s">
        <v>282</v>
      </c>
      <c r="V42" s="34" t="s">
        <v>282</v>
      </c>
      <c r="W42" s="34" t="s">
        <v>282</v>
      </c>
      <c r="X42" s="34" t="s">
        <v>282</v>
      </c>
      <c r="Y42" s="34" t="s">
        <v>282</v>
      </c>
      <c r="Z42" s="34" t="s">
        <v>282</v>
      </c>
      <c r="AA42" s="34" t="s">
        <v>282</v>
      </c>
      <c r="AB42" s="34" t="s">
        <v>282</v>
      </c>
      <c r="AC42" s="34" t="s">
        <v>282</v>
      </c>
      <c r="AD42" s="34" t="s">
        <v>282</v>
      </c>
      <c r="AE42" s="34" t="s">
        <v>282</v>
      </c>
      <c r="AF42" s="34" t="s">
        <v>282</v>
      </c>
    </row>
    <row r="43" spans="1:32" customFormat="1" ht="63.75" customHeight="1" x14ac:dyDescent="0.3">
      <c r="A43" s="18" t="s">
        <v>345</v>
      </c>
      <c r="B43" s="19">
        <v>44678</v>
      </c>
      <c r="C43" s="17">
        <v>1416</v>
      </c>
      <c r="D43" s="18" t="s">
        <v>346</v>
      </c>
      <c r="E43" s="23" t="s">
        <v>347</v>
      </c>
      <c r="F43" s="19">
        <v>44711</v>
      </c>
      <c r="G43" s="18" t="s">
        <v>348</v>
      </c>
      <c r="H43" s="4" t="s">
        <v>48</v>
      </c>
      <c r="I43" s="4" t="s">
        <v>349</v>
      </c>
      <c r="J43" s="32">
        <v>4812012.8</v>
      </c>
      <c r="K43" s="33">
        <v>4812012.8</v>
      </c>
      <c r="L43" s="33">
        <v>9624025.5999999996</v>
      </c>
      <c r="M43" s="4" t="s">
        <v>350</v>
      </c>
      <c r="N43" s="4" t="s">
        <v>351</v>
      </c>
      <c r="O43" s="4" t="s">
        <v>68</v>
      </c>
      <c r="P43" s="41">
        <v>0</v>
      </c>
      <c r="Q43" s="17">
        <v>100</v>
      </c>
      <c r="R43" s="17" t="s">
        <v>85</v>
      </c>
      <c r="S43" s="42">
        <v>4</v>
      </c>
      <c r="T43" s="33">
        <v>8592.8799999999992</v>
      </c>
      <c r="U43" s="32">
        <v>34371.519999999997</v>
      </c>
      <c r="V43" s="32">
        <v>1120</v>
      </c>
      <c r="W43" s="32">
        <v>560</v>
      </c>
      <c r="X43" s="32">
        <v>560</v>
      </c>
      <c r="Y43" s="32"/>
      <c r="Z43" s="32">
        <v>280</v>
      </c>
      <c r="AA43" s="32">
        <v>280</v>
      </c>
      <c r="AB43" s="4"/>
      <c r="AC43" s="19">
        <v>44986</v>
      </c>
      <c r="AD43" s="19">
        <v>45352</v>
      </c>
      <c r="AE43" s="19"/>
      <c r="AF43" s="4" t="s">
        <v>43</v>
      </c>
    </row>
    <row r="44" spans="1:32" customFormat="1" ht="47.25" customHeight="1" x14ac:dyDescent="0.3">
      <c r="A44" s="18" t="s">
        <v>352</v>
      </c>
      <c r="B44" s="19">
        <v>44679</v>
      </c>
      <c r="C44" s="17">
        <v>1416</v>
      </c>
      <c r="D44" s="18" t="s">
        <v>353</v>
      </c>
      <c r="E44" s="23" t="s">
        <v>354</v>
      </c>
      <c r="F44" s="19">
        <v>44711</v>
      </c>
      <c r="G44" s="18" t="s">
        <v>355</v>
      </c>
      <c r="H44" s="4" t="s">
        <v>48</v>
      </c>
      <c r="I44" s="4" t="s">
        <v>356</v>
      </c>
      <c r="J44" s="32">
        <v>22423472.82</v>
      </c>
      <c r="K44" s="33">
        <v>22423472.82</v>
      </c>
      <c r="L44" s="33">
        <v>44846945.640000001</v>
      </c>
      <c r="M44" s="4" t="s">
        <v>357</v>
      </c>
      <c r="N44" s="4" t="s">
        <v>358</v>
      </c>
      <c r="O44" s="4" t="s">
        <v>40</v>
      </c>
      <c r="P44" s="41">
        <v>100</v>
      </c>
      <c r="Q44" s="17">
        <v>0</v>
      </c>
      <c r="R44" s="17" t="s">
        <v>69</v>
      </c>
      <c r="S44" s="42">
        <v>21</v>
      </c>
      <c r="T44" s="33">
        <v>7071.42</v>
      </c>
      <c r="U44" s="32">
        <v>148499.82</v>
      </c>
      <c r="V44" s="32">
        <v>6342</v>
      </c>
      <c r="W44" s="32">
        <v>3171</v>
      </c>
      <c r="X44" s="32">
        <v>3171</v>
      </c>
      <c r="Y44" s="32"/>
      <c r="Z44" s="32">
        <v>302</v>
      </c>
      <c r="AA44" s="32">
        <v>302</v>
      </c>
      <c r="AB44" s="4"/>
      <c r="AC44" s="19">
        <v>44986</v>
      </c>
      <c r="AD44" s="19">
        <v>45352</v>
      </c>
      <c r="AE44" s="19"/>
      <c r="AF44" s="4" t="s">
        <v>43</v>
      </c>
    </row>
    <row r="45" spans="1:32" customFormat="1" ht="107.25" customHeight="1" x14ac:dyDescent="0.3">
      <c r="A45" s="18" t="s">
        <v>359</v>
      </c>
      <c r="B45" s="19">
        <v>44679</v>
      </c>
      <c r="C45" s="17">
        <v>1416</v>
      </c>
      <c r="D45" s="18" t="s">
        <v>360</v>
      </c>
      <c r="E45" s="23" t="s">
        <v>361</v>
      </c>
      <c r="F45" s="19">
        <v>44711</v>
      </c>
      <c r="G45" s="18" t="s">
        <v>362</v>
      </c>
      <c r="H45" s="4" t="s">
        <v>56</v>
      </c>
      <c r="I45" s="4" t="s">
        <v>363</v>
      </c>
      <c r="J45" s="32">
        <v>20703825</v>
      </c>
      <c r="K45" s="33">
        <v>20703825</v>
      </c>
      <c r="L45" s="33">
        <v>20703825</v>
      </c>
      <c r="M45" s="4" t="s">
        <v>242</v>
      </c>
      <c r="N45" s="4" t="s">
        <v>364</v>
      </c>
      <c r="O45" s="4" t="s">
        <v>365</v>
      </c>
      <c r="P45" s="17">
        <v>0</v>
      </c>
      <c r="Q45" s="17">
        <v>100</v>
      </c>
      <c r="R45" s="17" t="s">
        <v>95</v>
      </c>
      <c r="S45" s="42">
        <v>250</v>
      </c>
      <c r="T45" s="33">
        <v>13.05</v>
      </c>
      <c r="U45" s="32">
        <v>3262.5</v>
      </c>
      <c r="V45" s="32">
        <v>1586500</v>
      </c>
      <c r="W45" s="32">
        <v>1586500</v>
      </c>
      <c r="X45" s="32"/>
      <c r="Y45" s="32"/>
      <c r="Z45" s="32">
        <v>6346</v>
      </c>
      <c r="AA45" s="32">
        <v>6346</v>
      </c>
      <c r="AB45" s="4"/>
      <c r="AC45" s="19">
        <v>44958</v>
      </c>
      <c r="AD45" s="19"/>
      <c r="AE45" s="19"/>
      <c r="AF45" s="4" t="s">
        <v>43</v>
      </c>
    </row>
    <row r="46" spans="1:32" customFormat="1" ht="31.5" customHeight="1" x14ac:dyDescent="0.3">
      <c r="A46" s="18" t="s">
        <v>366</v>
      </c>
      <c r="B46" s="19">
        <v>44679</v>
      </c>
      <c r="C46" s="17">
        <v>1416</v>
      </c>
      <c r="D46" s="18" t="s">
        <v>367</v>
      </c>
      <c r="E46" s="23" t="s">
        <v>368</v>
      </c>
      <c r="F46" s="19">
        <v>44711</v>
      </c>
      <c r="G46" s="18" t="s">
        <v>369</v>
      </c>
      <c r="H46" s="4" t="s">
        <v>90</v>
      </c>
      <c r="I46" s="4" t="s">
        <v>370</v>
      </c>
      <c r="J46" s="32">
        <v>16510998.42</v>
      </c>
      <c r="K46" s="33">
        <v>16510998.42</v>
      </c>
      <c r="L46" s="33">
        <v>16510998.42</v>
      </c>
      <c r="M46" s="4" t="s">
        <v>371</v>
      </c>
      <c r="N46" s="4" t="s">
        <v>372</v>
      </c>
      <c r="O46" s="4" t="s">
        <v>84</v>
      </c>
      <c r="P46" s="17">
        <v>0</v>
      </c>
      <c r="Q46" s="17">
        <v>100</v>
      </c>
      <c r="R46" s="17" t="s">
        <v>69</v>
      </c>
      <c r="S46" s="43">
        <v>3</v>
      </c>
      <c r="T46" s="33">
        <v>69666.66</v>
      </c>
      <c r="U46" s="32">
        <v>208999.98</v>
      </c>
      <c r="V46" s="32">
        <v>237</v>
      </c>
      <c r="W46" s="32">
        <v>237</v>
      </c>
      <c r="X46" s="32"/>
      <c r="Y46" s="32"/>
      <c r="Z46" s="32">
        <v>79</v>
      </c>
      <c r="AA46" s="32">
        <v>79</v>
      </c>
      <c r="AB46" s="4"/>
      <c r="AC46" s="19">
        <v>44958</v>
      </c>
      <c r="AD46" s="19"/>
      <c r="AE46" s="19"/>
      <c r="AF46" s="4" t="s">
        <v>43</v>
      </c>
    </row>
    <row r="47" spans="1:32" customFormat="1" ht="78" x14ac:dyDescent="0.3">
      <c r="A47" s="18" t="s">
        <v>373</v>
      </c>
      <c r="B47" s="19">
        <v>44680</v>
      </c>
      <c r="C47" s="17">
        <v>1416</v>
      </c>
      <c r="D47" s="18" t="s">
        <v>374</v>
      </c>
      <c r="E47" s="23" t="s">
        <v>375</v>
      </c>
      <c r="F47" s="19">
        <v>44713</v>
      </c>
      <c r="G47" s="18" t="s">
        <v>376</v>
      </c>
      <c r="H47" s="4" t="s">
        <v>377</v>
      </c>
      <c r="I47" s="4" t="s">
        <v>378</v>
      </c>
      <c r="J47" s="32">
        <v>377028331.68000001</v>
      </c>
      <c r="K47" s="33">
        <v>377028331.68000001</v>
      </c>
      <c r="L47" s="33">
        <v>754056663.36000001</v>
      </c>
      <c r="M47" s="4" t="s">
        <v>379</v>
      </c>
      <c r="N47" s="4" t="s">
        <v>380</v>
      </c>
      <c r="O47" s="4" t="s">
        <v>40</v>
      </c>
      <c r="P47" s="17">
        <v>100</v>
      </c>
      <c r="Q47" s="17">
        <v>0</v>
      </c>
      <c r="R47" s="17" t="s">
        <v>69</v>
      </c>
      <c r="S47" s="43">
        <v>21</v>
      </c>
      <c r="T47" s="33">
        <v>4412.32</v>
      </c>
      <c r="U47" s="32">
        <v>92658.72</v>
      </c>
      <c r="V47" s="32">
        <v>170898</v>
      </c>
      <c r="W47" s="32">
        <v>85449</v>
      </c>
      <c r="X47" s="32">
        <v>85449</v>
      </c>
      <c r="Y47" s="32"/>
      <c r="Z47" s="32">
        <v>8138</v>
      </c>
      <c r="AA47" s="32">
        <v>8138</v>
      </c>
      <c r="AB47" s="4"/>
      <c r="AC47" s="19">
        <v>44958</v>
      </c>
      <c r="AD47" s="19">
        <v>45352</v>
      </c>
      <c r="AE47" s="19"/>
      <c r="AF47" s="4" t="s">
        <v>43</v>
      </c>
    </row>
    <row r="48" spans="1:32" customFormat="1" ht="31.5" customHeight="1" x14ac:dyDescent="0.3">
      <c r="A48" s="18" t="s">
        <v>381</v>
      </c>
      <c r="B48" s="19">
        <v>44680</v>
      </c>
      <c r="C48" s="17">
        <v>1416</v>
      </c>
      <c r="D48" s="18" t="s">
        <v>382</v>
      </c>
      <c r="E48" s="23" t="s">
        <v>383</v>
      </c>
      <c r="F48" s="19">
        <v>44712</v>
      </c>
      <c r="G48" s="18" t="s">
        <v>384</v>
      </c>
      <c r="H48" s="4" t="s">
        <v>385</v>
      </c>
      <c r="I48" s="4" t="s">
        <v>386</v>
      </c>
      <c r="J48" s="32">
        <v>29974785.120000001</v>
      </c>
      <c r="K48" s="33">
        <v>29974785.120000001</v>
      </c>
      <c r="L48" s="33">
        <v>59949570.240000002</v>
      </c>
      <c r="M48" s="4" t="s">
        <v>387</v>
      </c>
      <c r="N48" s="4" t="s">
        <v>388</v>
      </c>
      <c r="O48" s="4" t="s">
        <v>40</v>
      </c>
      <c r="P48" s="17">
        <v>100</v>
      </c>
      <c r="Q48" s="17">
        <v>0</v>
      </c>
      <c r="R48" s="17" t="s">
        <v>69</v>
      </c>
      <c r="S48" s="43">
        <v>21</v>
      </c>
      <c r="T48" s="33">
        <v>3076.23</v>
      </c>
      <c r="U48" s="32">
        <v>64600.83</v>
      </c>
      <c r="V48" s="32">
        <v>19488</v>
      </c>
      <c r="W48" s="32">
        <v>9744</v>
      </c>
      <c r="X48" s="32">
        <v>9744</v>
      </c>
      <c r="Y48" s="32"/>
      <c r="Z48" s="32">
        <v>928</v>
      </c>
      <c r="AA48" s="32">
        <v>928</v>
      </c>
      <c r="AB48" s="4"/>
      <c r="AC48" s="19">
        <v>44958</v>
      </c>
      <c r="AD48" s="19">
        <v>45292</v>
      </c>
      <c r="AE48" s="19"/>
      <c r="AF48" s="4" t="s">
        <v>43</v>
      </c>
    </row>
    <row r="49" spans="1:32" customFormat="1" ht="51.75" customHeight="1" x14ac:dyDescent="0.3">
      <c r="A49" s="18" t="s">
        <v>389</v>
      </c>
      <c r="B49" s="19">
        <v>44680</v>
      </c>
      <c r="C49" s="17">
        <v>1416</v>
      </c>
      <c r="D49" s="18" t="s">
        <v>390</v>
      </c>
      <c r="E49" s="23" t="s">
        <v>391</v>
      </c>
      <c r="F49" s="19">
        <v>44714</v>
      </c>
      <c r="G49" s="18" t="s">
        <v>392</v>
      </c>
      <c r="H49" s="4" t="s">
        <v>393</v>
      </c>
      <c r="I49" s="4" t="s">
        <v>394</v>
      </c>
      <c r="J49" s="32">
        <v>1637382418.5599999</v>
      </c>
      <c r="K49" s="33">
        <v>1637382418.5599999</v>
      </c>
      <c r="L49" s="32">
        <v>3274764837.1199999</v>
      </c>
      <c r="M49" s="4" t="s">
        <v>395</v>
      </c>
      <c r="N49" s="4" t="s">
        <v>396</v>
      </c>
      <c r="O49" s="4" t="s">
        <v>40</v>
      </c>
      <c r="P49" s="17">
        <v>100</v>
      </c>
      <c r="Q49" s="17">
        <v>0</v>
      </c>
      <c r="R49" s="17" t="s">
        <v>69</v>
      </c>
      <c r="S49" s="43">
        <v>21</v>
      </c>
      <c r="T49" s="33">
        <v>4878.04</v>
      </c>
      <c r="U49" s="32">
        <v>102438.84</v>
      </c>
      <c r="V49" s="32">
        <v>671328</v>
      </c>
      <c r="W49" s="32">
        <v>335664</v>
      </c>
      <c r="X49" s="32">
        <v>335664</v>
      </c>
      <c r="Y49" s="32"/>
      <c r="Z49" s="32">
        <v>31968</v>
      </c>
      <c r="AA49" s="32">
        <v>31968</v>
      </c>
      <c r="AB49" s="4"/>
      <c r="AC49" s="19">
        <v>44958</v>
      </c>
      <c r="AD49" s="19">
        <v>45352</v>
      </c>
      <c r="AE49" s="19"/>
      <c r="AF49" s="4" t="s">
        <v>43</v>
      </c>
    </row>
    <row r="50" spans="1:32" customFormat="1" ht="109.2" x14ac:dyDescent="0.3">
      <c r="A50" s="18" t="s">
        <v>397</v>
      </c>
      <c r="B50" s="19">
        <v>44680</v>
      </c>
      <c r="C50" s="17">
        <v>1416</v>
      </c>
      <c r="D50" s="18" t="s">
        <v>398</v>
      </c>
      <c r="E50" s="23" t="s">
        <v>399</v>
      </c>
      <c r="F50" s="19">
        <v>44712</v>
      </c>
      <c r="G50" s="18" t="s">
        <v>400</v>
      </c>
      <c r="H50" s="4" t="s">
        <v>401</v>
      </c>
      <c r="I50" s="4" t="s">
        <v>402</v>
      </c>
      <c r="J50" s="32">
        <v>26326573.98</v>
      </c>
      <c r="K50" s="33">
        <v>26326573.98</v>
      </c>
      <c r="L50" s="33">
        <v>26326573.98</v>
      </c>
      <c r="M50" s="4" t="s">
        <v>403</v>
      </c>
      <c r="N50" s="4" t="s">
        <v>404</v>
      </c>
      <c r="O50" s="4" t="s">
        <v>405</v>
      </c>
      <c r="P50" s="41">
        <v>0</v>
      </c>
      <c r="Q50" s="17">
        <v>100</v>
      </c>
      <c r="R50" s="17" t="s">
        <v>406</v>
      </c>
      <c r="S50" s="42">
        <v>1.2</v>
      </c>
      <c r="T50" s="33">
        <v>12792.31</v>
      </c>
      <c r="U50" s="32">
        <v>15350.771999999999</v>
      </c>
      <c r="V50" s="32">
        <v>2058</v>
      </c>
      <c r="W50" s="32">
        <v>2058</v>
      </c>
      <c r="X50" s="32"/>
      <c r="Y50" s="32"/>
      <c r="Z50" s="32">
        <v>1715</v>
      </c>
      <c r="AA50" s="32">
        <v>1715</v>
      </c>
      <c r="AB50" s="4"/>
      <c r="AC50" s="19">
        <v>44986</v>
      </c>
      <c r="AD50" s="19"/>
      <c r="AE50" s="19"/>
      <c r="AF50" s="4" t="s">
        <v>43</v>
      </c>
    </row>
    <row r="51" spans="1:32" customFormat="1" ht="66" customHeight="1" x14ac:dyDescent="0.3">
      <c r="A51" s="18" t="s">
        <v>407</v>
      </c>
      <c r="B51" s="19">
        <v>44680</v>
      </c>
      <c r="C51" s="17">
        <v>1416</v>
      </c>
      <c r="D51" s="18" t="s">
        <v>408</v>
      </c>
      <c r="E51" s="23" t="s">
        <v>409</v>
      </c>
      <c r="F51" s="19">
        <v>44713</v>
      </c>
      <c r="G51" s="18" t="s">
        <v>410</v>
      </c>
      <c r="H51" s="4" t="s">
        <v>56</v>
      </c>
      <c r="I51" s="4" t="s">
        <v>411</v>
      </c>
      <c r="J51" s="32">
        <v>462652033.68000001</v>
      </c>
      <c r="K51" s="33">
        <v>462652033.68000001</v>
      </c>
      <c r="L51" s="33">
        <v>462652033.68000001</v>
      </c>
      <c r="M51" s="4" t="s">
        <v>412</v>
      </c>
      <c r="N51" s="4" t="s">
        <v>413</v>
      </c>
      <c r="O51" s="4" t="s">
        <v>40</v>
      </c>
      <c r="P51" s="41">
        <v>100</v>
      </c>
      <c r="Q51" s="17">
        <v>0</v>
      </c>
      <c r="R51" s="17" t="s">
        <v>406</v>
      </c>
      <c r="S51" s="48">
        <v>4.8</v>
      </c>
      <c r="T51" s="33">
        <v>13399.949999999999</v>
      </c>
      <c r="U51" s="32">
        <v>64319.759999999995</v>
      </c>
      <c r="V51" s="32">
        <v>34526.400000000001</v>
      </c>
      <c r="W51" s="32">
        <v>34526.400000000001</v>
      </c>
      <c r="X51" s="32"/>
      <c r="Y51" s="32"/>
      <c r="Z51" s="32">
        <v>7193.0000000000009</v>
      </c>
      <c r="AA51" s="32">
        <v>7193</v>
      </c>
      <c r="AB51" s="4"/>
      <c r="AC51" s="19">
        <v>44986</v>
      </c>
      <c r="AD51" s="19"/>
      <c r="AE51" s="19"/>
      <c r="AF51" s="4" t="s">
        <v>43</v>
      </c>
    </row>
    <row r="52" spans="1:32" customFormat="1" ht="31.5" customHeight="1" x14ac:dyDescent="0.3">
      <c r="A52" s="18" t="s">
        <v>414</v>
      </c>
      <c r="B52" s="19">
        <v>44680</v>
      </c>
      <c r="C52" s="17">
        <v>1416</v>
      </c>
      <c r="D52" s="18" t="s">
        <v>415</v>
      </c>
      <c r="E52" s="23" t="s">
        <v>416</v>
      </c>
      <c r="F52" s="19">
        <v>44712</v>
      </c>
      <c r="G52" s="18" t="s">
        <v>417</v>
      </c>
      <c r="H52" s="4" t="s">
        <v>385</v>
      </c>
      <c r="I52" s="4" t="s">
        <v>418</v>
      </c>
      <c r="J52" s="32">
        <v>132078112.61</v>
      </c>
      <c r="K52" s="33">
        <v>132078112.61</v>
      </c>
      <c r="L52" s="33">
        <v>264859238.69999999</v>
      </c>
      <c r="M52" s="4" t="s">
        <v>387</v>
      </c>
      <c r="N52" s="4" t="s">
        <v>419</v>
      </c>
      <c r="O52" s="4" t="s">
        <v>40</v>
      </c>
      <c r="P52" s="41">
        <v>0</v>
      </c>
      <c r="Q52" s="17">
        <v>100</v>
      </c>
      <c r="R52" s="17" t="s">
        <v>69</v>
      </c>
      <c r="S52" s="42">
        <v>21</v>
      </c>
      <c r="T52" s="33">
        <v>4162.49</v>
      </c>
      <c r="U52" s="32">
        <v>87412.29</v>
      </c>
      <c r="V52" s="32">
        <v>63630</v>
      </c>
      <c r="W52" s="32">
        <v>31815</v>
      </c>
      <c r="X52" s="32">
        <v>31815</v>
      </c>
      <c r="Y52" s="32"/>
      <c r="Z52" s="32">
        <v>3030</v>
      </c>
      <c r="AA52" s="32">
        <v>3030</v>
      </c>
      <c r="AB52" s="4"/>
      <c r="AC52" s="19">
        <v>44958</v>
      </c>
      <c r="AD52" s="19">
        <v>45352</v>
      </c>
      <c r="AE52" s="19"/>
      <c r="AF52" s="4" t="s">
        <v>43</v>
      </c>
    </row>
    <row r="53" spans="1:32" customFormat="1" ht="31.5" customHeight="1" x14ac:dyDescent="0.3">
      <c r="A53" s="18" t="s">
        <v>420</v>
      </c>
      <c r="B53" s="19">
        <v>44680</v>
      </c>
      <c r="C53" s="17">
        <v>1416</v>
      </c>
      <c r="D53" s="18" t="s">
        <v>421</v>
      </c>
      <c r="E53" s="23" t="s">
        <v>422</v>
      </c>
      <c r="F53" s="19">
        <v>44713</v>
      </c>
      <c r="G53" s="18" t="s">
        <v>423</v>
      </c>
      <c r="H53" s="4" t="s">
        <v>424</v>
      </c>
      <c r="I53" s="4" t="s">
        <v>425</v>
      </c>
      <c r="J53" s="32">
        <v>299521199.04000002</v>
      </c>
      <c r="K53" s="33">
        <v>299521199.04000002</v>
      </c>
      <c r="L53" s="33">
        <v>299521199.04000002</v>
      </c>
      <c r="M53" s="4" t="s">
        <v>426</v>
      </c>
      <c r="N53" s="4" t="s">
        <v>427</v>
      </c>
      <c r="O53" s="4" t="s">
        <v>405</v>
      </c>
      <c r="P53" s="41">
        <v>0</v>
      </c>
      <c r="Q53" s="17">
        <v>100</v>
      </c>
      <c r="R53" s="17" t="s">
        <v>406</v>
      </c>
      <c r="S53" s="48">
        <v>2.4</v>
      </c>
      <c r="T53" s="33">
        <v>13605.2</v>
      </c>
      <c r="U53" s="32">
        <v>32652.48</v>
      </c>
      <c r="V53" s="32">
        <v>22015.200000000001</v>
      </c>
      <c r="W53" s="32">
        <v>22015.200000000001</v>
      </c>
      <c r="X53" s="32"/>
      <c r="Y53" s="32"/>
      <c r="Z53" s="32">
        <v>9173</v>
      </c>
      <c r="AA53" s="32">
        <v>9173</v>
      </c>
      <c r="AB53" s="4"/>
      <c r="AC53" s="19">
        <v>44986</v>
      </c>
      <c r="AD53" s="19"/>
      <c r="AE53" s="19"/>
      <c r="AF53" s="4" t="s">
        <v>43</v>
      </c>
    </row>
    <row r="54" spans="1:32" customFormat="1" ht="63" customHeight="1" x14ac:dyDescent="0.3">
      <c r="A54" s="18" t="s">
        <v>428</v>
      </c>
      <c r="B54" s="19">
        <v>44685</v>
      </c>
      <c r="C54" s="17">
        <v>1416</v>
      </c>
      <c r="D54" s="18" t="s">
        <v>429</v>
      </c>
      <c r="E54" s="23" t="s">
        <v>430</v>
      </c>
      <c r="F54" s="19">
        <v>44712</v>
      </c>
      <c r="G54" s="17" t="s">
        <v>431</v>
      </c>
      <c r="H54" s="4" t="s">
        <v>166</v>
      </c>
      <c r="I54" s="4" t="s">
        <v>432</v>
      </c>
      <c r="J54" s="32">
        <v>277350527.51999998</v>
      </c>
      <c r="K54" s="33">
        <v>277350527.51999998</v>
      </c>
      <c r="L54" s="33">
        <v>277350527.51999998</v>
      </c>
      <c r="M54" s="4" t="s">
        <v>433</v>
      </c>
      <c r="N54" s="4" t="s">
        <v>434</v>
      </c>
      <c r="O54" s="4" t="s">
        <v>84</v>
      </c>
      <c r="P54" s="17">
        <v>0</v>
      </c>
      <c r="Q54" s="17">
        <v>100</v>
      </c>
      <c r="R54" s="17" t="s">
        <v>85</v>
      </c>
      <c r="S54" s="42">
        <v>1.2</v>
      </c>
      <c r="T54" s="33">
        <v>222664.2</v>
      </c>
      <c r="U54" s="32">
        <v>267197.03999999998</v>
      </c>
      <c r="V54" s="32">
        <v>1245.5999999999999</v>
      </c>
      <c r="W54" s="32">
        <v>872.4</v>
      </c>
      <c r="X54" s="32">
        <v>373.2</v>
      </c>
      <c r="Y54" s="32"/>
      <c r="Z54" s="32">
        <v>1038</v>
      </c>
      <c r="AA54" s="32">
        <v>1038</v>
      </c>
      <c r="AB54" s="4"/>
      <c r="AC54" s="19">
        <v>44958</v>
      </c>
      <c r="AD54" s="19">
        <v>45139</v>
      </c>
      <c r="AE54" s="19"/>
      <c r="AF54" s="4" t="s">
        <v>43</v>
      </c>
    </row>
    <row r="55" spans="1:32" customFormat="1" ht="39.75" customHeight="1" x14ac:dyDescent="0.3">
      <c r="A55" s="18" t="s">
        <v>435</v>
      </c>
      <c r="B55" s="19">
        <v>44685</v>
      </c>
      <c r="C55" s="17">
        <v>1416</v>
      </c>
      <c r="D55" s="18" t="s">
        <v>436</v>
      </c>
      <c r="E55" s="23" t="s">
        <v>437</v>
      </c>
      <c r="F55" s="19">
        <v>44708</v>
      </c>
      <c r="G55" s="17" t="s">
        <v>438</v>
      </c>
      <c r="H55" s="4" t="s">
        <v>48</v>
      </c>
      <c r="I55" s="4" t="s">
        <v>439</v>
      </c>
      <c r="J55" s="32">
        <v>2049334.1</v>
      </c>
      <c r="K55" s="33">
        <v>2049334.1</v>
      </c>
      <c r="L55" s="33">
        <v>2049334.1</v>
      </c>
      <c r="M55" s="4" t="s">
        <v>440</v>
      </c>
      <c r="N55" s="4" t="s">
        <v>441</v>
      </c>
      <c r="O55" s="4" t="s">
        <v>40</v>
      </c>
      <c r="P55" s="41">
        <v>100</v>
      </c>
      <c r="Q55" s="17">
        <v>0</v>
      </c>
      <c r="R55" s="42" t="s">
        <v>69</v>
      </c>
      <c r="S55" s="42">
        <v>2</v>
      </c>
      <c r="T55" s="33">
        <v>18630.310000000001</v>
      </c>
      <c r="U55" s="32">
        <v>37260.620000000003</v>
      </c>
      <c r="V55" s="32">
        <v>110</v>
      </c>
      <c r="W55" s="32">
        <v>110</v>
      </c>
      <c r="X55" s="32"/>
      <c r="Y55" s="32"/>
      <c r="Z55" s="32">
        <v>55</v>
      </c>
      <c r="AA55" s="32">
        <v>55</v>
      </c>
      <c r="AB55" s="4"/>
      <c r="AC55" s="19">
        <v>44958</v>
      </c>
      <c r="AD55" s="19"/>
      <c r="AE55" s="19"/>
      <c r="AF55" s="4" t="s">
        <v>43</v>
      </c>
    </row>
    <row r="56" spans="1:32" customFormat="1" ht="93.6" x14ac:dyDescent="0.3">
      <c r="A56" s="18" t="s">
        <v>442</v>
      </c>
      <c r="B56" s="19">
        <v>44685</v>
      </c>
      <c r="C56" s="17">
        <v>1416</v>
      </c>
      <c r="D56" s="18" t="s">
        <v>443</v>
      </c>
      <c r="E56" s="23" t="s">
        <v>444</v>
      </c>
      <c r="F56" s="19">
        <v>44705</v>
      </c>
      <c r="G56" s="18" t="s">
        <v>445</v>
      </c>
      <c r="H56" s="4" t="s">
        <v>48</v>
      </c>
      <c r="I56" s="4" t="s">
        <v>446</v>
      </c>
      <c r="J56" s="32">
        <v>6682491.9000000004</v>
      </c>
      <c r="K56" s="33">
        <v>6682491.9000000004</v>
      </c>
      <c r="L56" s="33">
        <v>6682491.9000000004</v>
      </c>
      <c r="M56" s="4" t="s">
        <v>447</v>
      </c>
      <c r="N56" s="4" t="s">
        <v>448</v>
      </c>
      <c r="O56" s="4" t="s">
        <v>40</v>
      </c>
      <c r="P56" s="17">
        <v>100</v>
      </c>
      <c r="Q56" s="17">
        <v>0</v>
      </c>
      <c r="R56" s="17" t="s">
        <v>449</v>
      </c>
      <c r="S56" s="42">
        <v>21</v>
      </c>
      <c r="T56" s="33" t="s">
        <v>450</v>
      </c>
      <c r="U56" s="47" t="s">
        <v>451</v>
      </c>
      <c r="V56" s="32">
        <v>630</v>
      </c>
      <c r="W56" s="32">
        <v>630</v>
      </c>
      <c r="X56" s="32"/>
      <c r="Y56" s="32"/>
      <c r="Z56" s="32">
        <v>30</v>
      </c>
      <c r="AA56" s="32">
        <v>30</v>
      </c>
      <c r="AB56" s="4"/>
      <c r="AC56" s="19">
        <v>44986</v>
      </c>
      <c r="AD56" s="19"/>
      <c r="AE56" s="19"/>
      <c r="AF56" s="4" t="s">
        <v>43</v>
      </c>
    </row>
    <row r="57" spans="1:32" customFormat="1" ht="140.4" x14ac:dyDescent="0.3">
      <c r="A57" s="18" t="s">
        <v>452</v>
      </c>
      <c r="B57" s="19">
        <v>44685</v>
      </c>
      <c r="C57" s="17">
        <v>1416</v>
      </c>
      <c r="D57" s="18" t="s">
        <v>453</v>
      </c>
      <c r="E57" s="23" t="s">
        <v>454</v>
      </c>
      <c r="F57" s="19">
        <v>44708</v>
      </c>
      <c r="G57" s="18" t="s">
        <v>455</v>
      </c>
      <c r="H57" s="4" t="s">
        <v>48</v>
      </c>
      <c r="I57" s="4" t="s">
        <v>456</v>
      </c>
      <c r="J57" s="32">
        <v>3830058</v>
      </c>
      <c r="K57" s="33">
        <v>3830058</v>
      </c>
      <c r="L57" s="33">
        <v>3830058</v>
      </c>
      <c r="M57" s="4" t="s">
        <v>350</v>
      </c>
      <c r="N57" s="4" t="s">
        <v>457</v>
      </c>
      <c r="O57" s="4" t="s">
        <v>458</v>
      </c>
      <c r="P57" s="17">
        <v>0</v>
      </c>
      <c r="Q57" s="17">
        <v>100</v>
      </c>
      <c r="R57" s="17" t="s">
        <v>406</v>
      </c>
      <c r="S57" s="42">
        <v>100</v>
      </c>
      <c r="T57" s="33">
        <v>223.98</v>
      </c>
      <c r="U57" s="32">
        <v>22398</v>
      </c>
      <c r="V57" s="32">
        <v>17100</v>
      </c>
      <c r="W57" s="32">
        <v>17100</v>
      </c>
      <c r="X57" s="32"/>
      <c r="Y57" s="32"/>
      <c r="Z57" s="32">
        <v>171</v>
      </c>
      <c r="AA57" s="32">
        <v>171</v>
      </c>
      <c r="AB57" s="4"/>
      <c r="AC57" s="19">
        <v>44958</v>
      </c>
      <c r="AD57" s="19"/>
      <c r="AE57" s="19"/>
      <c r="AF57" s="4" t="s">
        <v>43</v>
      </c>
    </row>
    <row r="58" spans="1:32" customFormat="1" ht="63" customHeight="1" x14ac:dyDescent="0.3">
      <c r="A58" s="18" t="s">
        <v>459</v>
      </c>
      <c r="B58" s="19">
        <v>44685</v>
      </c>
      <c r="C58" s="17">
        <v>1416</v>
      </c>
      <c r="D58" s="18" t="s">
        <v>460</v>
      </c>
      <c r="E58" s="23" t="s">
        <v>461</v>
      </c>
      <c r="F58" s="19">
        <v>44708</v>
      </c>
      <c r="G58" s="18" t="s">
        <v>462</v>
      </c>
      <c r="H58" s="4" t="s">
        <v>90</v>
      </c>
      <c r="I58" s="4" t="s">
        <v>463</v>
      </c>
      <c r="J58" s="32">
        <v>290508444</v>
      </c>
      <c r="K58" s="33">
        <v>290508444</v>
      </c>
      <c r="L58" s="33">
        <v>290508444</v>
      </c>
      <c r="M58" s="4" t="s">
        <v>464</v>
      </c>
      <c r="N58" s="4" t="s">
        <v>465</v>
      </c>
      <c r="O58" s="4" t="s">
        <v>466</v>
      </c>
      <c r="P58" s="41">
        <v>0</v>
      </c>
      <c r="Q58" s="17">
        <v>100</v>
      </c>
      <c r="R58" s="17" t="s">
        <v>280</v>
      </c>
      <c r="S58" s="42">
        <v>400</v>
      </c>
      <c r="T58" s="33">
        <v>175.81</v>
      </c>
      <c r="U58" s="32">
        <v>70324</v>
      </c>
      <c r="V58" s="32">
        <v>1652400</v>
      </c>
      <c r="W58" s="32">
        <v>1652400</v>
      </c>
      <c r="X58" s="32"/>
      <c r="Y58" s="32"/>
      <c r="Z58" s="32">
        <v>4131</v>
      </c>
      <c r="AA58" s="32">
        <v>4131</v>
      </c>
      <c r="AB58" s="4"/>
      <c r="AC58" s="19">
        <v>44986</v>
      </c>
      <c r="AD58" s="19"/>
      <c r="AE58" s="19"/>
      <c r="AF58" s="4" t="s">
        <v>43</v>
      </c>
    </row>
    <row r="59" spans="1:32" customFormat="1" ht="63" customHeight="1" x14ac:dyDescent="0.3">
      <c r="A59" s="18" t="s">
        <v>467</v>
      </c>
      <c r="B59" s="19">
        <v>44685</v>
      </c>
      <c r="C59" s="17">
        <v>1416</v>
      </c>
      <c r="D59" s="18" t="s">
        <v>468</v>
      </c>
      <c r="E59" s="23" t="s">
        <v>469</v>
      </c>
      <c r="F59" s="19">
        <v>44713</v>
      </c>
      <c r="G59" s="18" t="s">
        <v>470</v>
      </c>
      <c r="H59" s="4" t="s">
        <v>90</v>
      </c>
      <c r="I59" s="4" t="s">
        <v>471</v>
      </c>
      <c r="J59" s="32">
        <v>759168864</v>
      </c>
      <c r="K59" s="33">
        <v>759168864</v>
      </c>
      <c r="L59" s="33">
        <v>759168864</v>
      </c>
      <c r="M59" s="4" t="s">
        <v>472</v>
      </c>
      <c r="N59" s="4" t="s">
        <v>473</v>
      </c>
      <c r="O59" s="4" t="s">
        <v>84</v>
      </c>
      <c r="P59" s="41">
        <v>0</v>
      </c>
      <c r="Q59" s="17">
        <v>100</v>
      </c>
      <c r="R59" s="17" t="s">
        <v>85</v>
      </c>
      <c r="S59" s="42">
        <v>5</v>
      </c>
      <c r="T59" s="33">
        <v>18607.080000000002</v>
      </c>
      <c r="U59" s="32">
        <v>93035.400000000009</v>
      </c>
      <c r="V59" s="32">
        <v>40800</v>
      </c>
      <c r="W59" s="32">
        <v>40800</v>
      </c>
      <c r="X59" s="32"/>
      <c r="Y59" s="32"/>
      <c r="Z59" s="32">
        <v>8160</v>
      </c>
      <c r="AA59" s="32">
        <v>8160</v>
      </c>
      <c r="AB59" s="4"/>
      <c r="AC59" s="19">
        <v>44986</v>
      </c>
      <c r="AD59" s="19"/>
      <c r="AE59" s="19"/>
      <c r="AF59" s="4" t="s">
        <v>43</v>
      </c>
    </row>
    <row r="60" spans="1:32" customFormat="1" ht="47.25" customHeight="1" x14ac:dyDescent="0.3">
      <c r="A60" s="18" t="s">
        <v>474</v>
      </c>
      <c r="B60" s="19">
        <v>44685</v>
      </c>
      <c r="C60" s="17">
        <v>1416</v>
      </c>
      <c r="D60" s="18" t="s">
        <v>475</v>
      </c>
      <c r="E60" s="23" t="s">
        <v>476</v>
      </c>
      <c r="F60" s="19">
        <v>44626</v>
      </c>
      <c r="G60" s="18" t="s">
        <v>477</v>
      </c>
      <c r="H60" s="4" t="s">
        <v>209</v>
      </c>
      <c r="I60" s="4" t="s">
        <v>478</v>
      </c>
      <c r="J60" s="32">
        <v>5880660.75</v>
      </c>
      <c r="K60" s="33">
        <v>5880660.75</v>
      </c>
      <c r="L60" s="32">
        <v>11761321.5</v>
      </c>
      <c r="M60" s="4" t="s">
        <v>479</v>
      </c>
      <c r="N60" s="4" t="s">
        <v>480</v>
      </c>
      <c r="O60" s="4" t="s">
        <v>40</v>
      </c>
      <c r="P60" s="41">
        <v>100</v>
      </c>
      <c r="Q60" s="17">
        <v>0</v>
      </c>
      <c r="R60" s="17" t="s">
        <v>69</v>
      </c>
      <c r="S60" s="42">
        <v>28</v>
      </c>
      <c r="T60" s="33">
        <v>7.87</v>
      </c>
      <c r="U60" s="32">
        <v>220.36</v>
      </c>
      <c r="V60" s="32">
        <v>1494450</v>
      </c>
      <c r="W60" s="32">
        <v>747225</v>
      </c>
      <c r="X60" s="32">
        <v>747225</v>
      </c>
      <c r="Y60" s="32"/>
      <c r="Z60" s="32">
        <v>53373.214285714283</v>
      </c>
      <c r="AA60" s="32">
        <v>53374</v>
      </c>
      <c r="AB60" s="4"/>
      <c r="AC60" s="19">
        <v>44986</v>
      </c>
      <c r="AD60" s="19">
        <v>45352</v>
      </c>
      <c r="AE60" s="19"/>
      <c r="AF60" s="4" t="s">
        <v>43</v>
      </c>
    </row>
    <row r="61" spans="1:32" customFormat="1" ht="156" x14ac:dyDescent="0.3">
      <c r="A61" s="18" t="s">
        <v>481</v>
      </c>
      <c r="B61" s="19">
        <v>44687</v>
      </c>
      <c r="C61" s="17">
        <v>1416</v>
      </c>
      <c r="D61" s="18" t="s">
        <v>482</v>
      </c>
      <c r="E61" s="23" t="s">
        <v>483</v>
      </c>
      <c r="F61" s="19">
        <v>44711</v>
      </c>
      <c r="G61" s="18" t="s">
        <v>484</v>
      </c>
      <c r="H61" s="4" t="s">
        <v>393</v>
      </c>
      <c r="I61" s="4" t="s">
        <v>485</v>
      </c>
      <c r="J61" s="32">
        <v>86973354.299999997</v>
      </c>
      <c r="K61" s="33">
        <v>86973354.299999997</v>
      </c>
      <c r="L61" s="33">
        <v>86973354.299999997</v>
      </c>
      <c r="M61" s="4" t="s">
        <v>486</v>
      </c>
      <c r="N61" s="4" t="s">
        <v>487</v>
      </c>
      <c r="O61" s="4" t="s">
        <v>40</v>
      </c>
      <c r="P61" s="41">
        <v>100</v>
      </c>
      <c r="Q61" s="17">
        <v>0</v>
      </c>
      <c r="R61" s="17" t="s">
        <v>69</v>
      </c>
      <c r="S61" s="42">
        <v>30</v>
      </c>
      <c r="T61" s="33">
        <v>125.49</v>
      </c>
      <c r="U61" s="32">
        <v>3764.7</v>
      </c>
      <c r="V61" s="32">
        <v>693070</v>
      </c>
      <c r="W61" s="32">
        <v>693070</v>
      </c>
      <c r="X61" s="32"/>
      <c r="Y61" s="32"/>
      <c r="Z61" s="32">
        <v>23102.333333333332</v>
      </c>
      <c r="AA61" s="32">
        <v>23103</v>
      </c>
      <c r="AB61" s="4"/>
      <c r="AC61" s="19">
        <v>44958</v>
      </c>
      <c r="AD61" s="19"/>
      <c r="AE61" s="19"/>
      <c r="AF61" s="39" t="s">
        <v>43</v>
      </c>
    </row>
    <row r="62" spans="1:32" customFormat="1" ht="187.2" x14ac:dyDescent="0.3">
      <c r="A62" s="18" t="s">
        <v>488</v>
      </c>
      <c r="B62" s="19">
        <v>44687</v>
      </c>
      <c r="C62" s="17">
        <v>1416</v>
      </c>
      <c r="D62" s="18" t="s">
        <v>489</v>
      </c>
      <c r="E62" s="23" t="s">
        <v>490</v>
      </c>
      <c r="F62" s="19">
        <v>44711</v>
      </c>
      <c r="G62" s="18" t="s">
        <v>491</v>
      </c>
      <c r="H62" s="4" t="s">
        <v>56</v>
      </c>
      <c r="I62" s="4" t="s">
        <v>492</v>
      </c>
      <c r="J62" s="32">
        <v>184820400</v>
      </c>
      <c r="K62" s="33">
        <v>184820400</v>
      </c>
      <c r="L62" s="33">
        <v>184820400</v>
      </c>
      <c r="M62" s="4" t="s">
        <v>493</v>
      </c>
      <c r="N62" s="4" t="s">
        <v>494</v>
      </c>
      <c r="O62" s="4" t="s">
        <v>40</v>
      </c>
      <c r="P62" s="41">
        <v>100</v>
      </c>
      <c r="Q62" s="17">
        <v>0</v>
      </c>
      <c r="R62" s="17" t="s">
        <v>95</v>
      </c>
      <c r="S62" s="42">
        <v>1000</v>
      </c>
      <c r="T62" s="33">
        <v>7.85</v>
      </c>
      <c r="U62" s="32">
        <v>7850</v>
      </c>
      <c r="V62" s="32">
        <v>23544000</v>
      </c>
      <c r="W62" s="32">
        <v>23544000</v>
      </c>
      <c r="X62" s="32"/>
      <c r="Y62" s="32"/>
      <c r="Z62" s="32">
        <v>23544</v>
      </c>
      <c r="AA62" s="32">
        <v>23544</v>
      </c>
      <c r="AB62" s="4"/>
      <c r="AC62" s="19">
        <v>44958</v>
      </c>
      <c r="AD62" s="19"/>
      <c r="AE62" s="19"/>
      <c r="AF62" s="4" t="s">
        <v>43</v>
      </c>
    </row>
    <row r="63" spans="1:32" customFormat="1" ht="63" customHeight="1" x14ac:dyDescent="0.3">
      <c r="A63" s="18" t="s">
        <v>495</v>
      </c>
      <c r="B63" s="19">
        <v>44687</v>
      </c>
      <c r="C63" s="17">
        <v>1416</v>
      </c>
      <c r="D63" s="18" t="s">
        <v>496</v>
      </c>
      <c r="E63" s="23" t="s">
        <v>497</v>
      </c>
      <c r="F63" s="19">
        <v>44711</v>
      </c>
      <c r="G63" s="18" t="s">
        <v>498</v>
      </c>
      <c r="H63" s="4" t="s">
        <v>393</v>
      </c>
      <c r="I63" s="4" t="s">
        <v>499</v>
      </c>
      <c r="J63" s="32">
        <v>23112000</v>
      </c>
      <c r="K63" s="33">
        <v>23112000</v>
      </c>
      <c r="L63" s="33">
        <v>23112000</v>
      </c>
      <c r="M63" s="4" t="s">
        <v>500</v>
      </c>
      <c r="N63" s="4" t="s">
        <v>501</v>
      </c>
      <c r="O63" s="4" t="s">
        <v>502</v>
      </c>
      <c r="P63" s="17">
        <v>0</v>
      </c>
      <c r="Q63" s="17">
        <v>100</v>
      </c>
      <c r="R63" s="17" t="s">
        <v>69</v>
      </c>
      <c r="S63" s="42">
        <v>50</v>
      </c>
      <c r="T63" s="33">
        <v>15</v>
      </c>
      <c r="U63" s="32">
        <v>750</v>
      </c>
      <c r="V63" s="32">
        <v>1540800</v>
      </c>
      <c r="W63" s="32">
        <v>1540800</v>
      </c>
      <c r="X63" s="32"/>
      <c r="Y63" s="32"/>
      <c r="Z63" s="32">
        <v>30816</v>
      </c>
      <c r="AA63" s="32">
        <v>30816</v>
      </c>
      <c r="AB63" s="4"/>
      <c r="AC63" s="19">
        <v>44958</v>
      </c>
      <c r="AD63" s="19"/>
      <c r="AE63" s="19"/>
      <c r="AF63" s="4" t="s">
        <v>43</v>
      </c>
    </row>
    <row r="64" spans="1:32" customFormat="1" ht="124.8" x14ac:dyDescent="0.3">
      <c r="A64" s="18" t="s">
        <v>503</v>
      </c>
      <c r="B64" s="19">
        <v>44693</v>
      </c>
      <c r="C64" s="17">
        <v>1416</v>
      </c>
      <c r="D64" s="18" t="s">
        <v>504</v>
      </c>
      <c r="E64" s="23" t="s">
        <v>505</v>
      </c>
      <c r="F64" s="19">
        <v>44712</v>
      </c>
      <c r="G64" s="18" t="s">
        <v>506</v>
      </c>
      <c r="H64" s="4" t="s">
        <v>507</v>
      </c>
      <c r="I64" s="4" t="s">
        <v>508</v>
      </c>
      <c r="J64" s="32">
        <v>28072993</v>
      </c>
      <c r="K64" s="33">
        <v>28072993</v>
      </c>
      <c r="L64" s="33">
        <v>28072993</v>
      </c>
      <c r="M64" s="4" t="s">
        <v>509</v>
      </c>
      <c r="N64" s="4" t="s">
        <v>510</v>
      </c>
      <c r="O64" s="4" t="s">
        <v>40</v>
      </c>
      <c r="P64" s="41">
        <v>100</v>
      </c>
      <c r="Q64" s="17">
        <v>0</v>
      </c>
      <c r="R64" s="17" t="s">
        <v>69</v>
      </c>
      <c r="S64" s="42">
        <v>50</v>
      </c>
      <c r="T64" s="33">
        <v>15.86</v>
      </c>
      <c r="U64" s="32">
        <v>793</v>
      </c>
      <c r="V64" s="32">
        <v>1770050</v>
      </c>
      <c r="W64" s="32">
        <v>1770050</v>
      </c>
      <c r="X64" s="32"/>
      <c r="Y64" s="32"/>
      <c r="Z64" s="32">
        <v>35401</v>
      </c>
      <c r="AA64" s="32">
        <v>35401</v>
      </c>
      <c r="AB64" s="4"/>
      <c r="AC64" s="19">
        <v>44986</v>
      </c>
      <c r="AD64" s="19"/>
      <c r="AE64" s="19"/>
      <c r="AF64" s="4" t="s">
        <v>43</v>
      </c>
    </row>
    <row r="65" spans="1:32" customFormat="1" ht="47.25" customHeight="1" x14ac:dyDescent="0.3">
      <c r="A65" s="18" t="s">
        <v>511</v>
      </c>
      <c r="B65" s="19">
        <v>44693</v>
      </c>
      <c r="C65" s="17">
        <v>1416</v>
      </c>
      <c r="D65" s="18" t="s">
        <v>512</v>
      </c>
      <c r="E65" s="23" t="s">
        <v>513</v>
      </c>
      <c r="F65" s="19">
        <v>44718</v>
      </c>
      <c r="G65" s="18" t="s">
        <v>514</v>
      </c>
      <c r="H65" s="4" t="s">
        <v>515</v>
      </c>
      <c r="I65" s="4" t="s">
        <v>516</v>
      </c>
      <c r="J65" s="32">
        <v>161917201.74000001</v>
      </c>
      <c r="K65" s="33">
        <v>161917201.74000001</v>
      </c>
      <c r="L65" s="33">
        <v>161917201.74000001</v>
      </c>
      <c r="M65" s="4" t="s">
        <v>517</v>
      </c>
      <c r="N65" s="4" t="s">
        <v>518</v>
      </c>
      <c r="O65" s="4" t="s">
        <v>519</v>
      </c>
      <c r="P65" s="41">
        <v>0</v>
      </c>
      <c r="Q65" s="17">
        <v>100</v>
      </c>
      <c r="R65" s="17" t="s">
        <v>85</v>
      </c>
      <c r="S65" s="42">
        <v>3</v>
      </c>
      <c r="T65" s="33">
        <v>50773.66</v>
      </c>
      <c r="U65" s="32">
        <v>152320.98000000001</v>
      </c>
      <c r="V65" s="32">
        <v>3189</v>
      </c>
      <c r="W65" s="32">
        <v>3189</v>
      </c>
      <c r="X65" s="32"/>
      <c r="Y65" s="32"/>
      <c r="Z65" s="32">
        <v>1063</v>
      </c>
      <c r="AA65" s="32">
        <v>1063</v>
      </c>
      <c r="AB65" s="4"/>
      <c r="AC65" s="19">
        <v>44986</v>
      </c>
      <c r="AD65" s="19"/>
      <c r="AE65" s="19"/>
      <c r="AF65" s="4" t="s">
        <v>43</v>
      </c>
    </row>
    <row r="66" spans="1:32" customFormat="1" ht="62.4" x14ac:dyDescent="0.3">
      <c r="A66" s="18" t="s">
        <v>520</v>
      </c>
      <c r="B66" s="19">
        <v>44693</v>
      </c>
      <c r="C66" s="17">
        <v>1416</v>
      </c>
      <c r="D66" s="18" t="s">
        <v>521</v>
      </c>
      <c r="E66" s="23" t="s">
        <v>522</v>
      </c>
      <c r="F66" s="19">
        <v>44722</v>
      </c>
      <c r="G66" s="18" t="s">
        <v>523</v>
      </c>
      <c r="H66" s="4" t="s">
        <v>56</v>
      </c>
      <c r="I66" s="4" t="s">
        <v>524</v>
      </c>
      <c r="J66" s="32">
        <v>467593344</v>
      </c>
      <c r="K66" s="33">
        <v>467593344</v>
      </c>
      <c r="L66" s="33">
        <v>467593344</v>
      </c>
      <c r="M66" s="4" t="s">
        <v>525</v>
      </c>
      <c r="N66" s="4" t="s">
        <v>465</v>
      </c>
      <c r="O66" s="4" t="s">
        <v>40</v>
      </c>
      <c r="P66" s="41">
        <v>100</v>
      </c>
      <c r="Q66" s="17">
        <v>0</v>
      </c>
      <c r="R66" s="17" t="s">
        <v>280</v>
      </c>
      <c r="S66" s="42">
        <v>400</v>
      </c>
      <c r="T66" s="33">
        <v>164.16</v>
      </c>
      <c r="U66" s="32">
        <v>65664</v>
      </c>
      <c r="V66" s="32">
        <v>2848400</v>
      </c>
      <c r="W66" s="32">
        <v>2848400</v>
      </c>
      <c r="X66" s="32"/>
      <c r="Y66" s="32"/>
      <c r="Z66" s="32">
        <v>7121</v>
      </c>
      <c r="AA66" s="32">
        <v>7121</v>
      </c>
      <c r="AB66" s="4"/>
      <c r="AC66" s="19">
        <v>44958</v>
      </c>
      <c r="AD66" s="19"/>
      <c r="AE66" s="19"/>
      <c r="AF66" s="4" t="s">
        <v>43</v>
      </c>
    </row>
    <row r="67" spans="1:32" customFormat="1" ht="31.5" customHeight="1" x14ac:dyDescent="0.3">
      <c r="A67" s="18" t="s">
        <v>526</v>
      </c>
      <c r="B67" s="19">
        <v>44693</v>
      </c>
      <c r="C67" s="17">
        <v>1416</v>
      </c>
      <c r="D67" s="18" t="s">
        <v>527</v>
      </c>
      <c r="E67" s="23" t="s">
        <v>528</v>
      </c>
      <c r="F67" s="19">
        <v>44718</v>
      </c>
      <c r="G67" s="18" t="s">
        <v>529</v>
      </c>
      <c r="H67" s="4" t="s">
        <v>393</v>
      </c>
      <c r="I67" s="4" t="s">
        <v>530</v>
      </c>
      <c r="J67" s="32">
        <v>17058000</v>
      </c>
      <c r="K67" s="33">
        <v>17058000</v>
      </c>
      <c r="L67" s="33">
        <v>17058000</v>
      </c>
      <c r="M67" s="4" t="s">
        <v>531</v>
      </c>
      <c r="N67" s="4" t="s">
        <v>532</v>
      </c>
      <c r="O67" s="4" t="s">
        <v>40</v>
      </c>
      <c r="P67" s="41">
        <v>100</v>
      </c>
      <c r="Q67" s="17">
        <v>0</v>
      </c>
      <c r="R67" s="17" t="s">
        <v>69</v>
      </c>
      <c r="S67" s="42">
        <v>50</v>
      </c>
      <c r="T67" s="33">
        <v>24</v>
      </c>
      <c r="U67" s="32">
        <v>1200</v>
      </c>
      <c r="V67" s="32">
        <v>710750</v>
      </c>
      <c r="W67" s="32">
        <v>710750</v>
      </c>
      <c r="X67" s="32"/>
      <c r="Y67" s="32"/>
      <c r="Z67" s="32">
        <v>14215</v>
      </c>
      <c r="AA67" s="32">
        <v>14215</v>
      </c>
      <c r="AB67" s="4"/>
      <c r="AC67" s="19">
        <v>44958</v>
      </c>
      <c r="AD67" s="19"/>
      <c r="AE67" s="19"/>
      <c r="AF67" s="4" t="s">
        <v>43</v>
      </c>
    </row>
    <row r="68" spans="1:32" customFormat="1" ht="110.25" customHeight="1" x14ac:dyDescent="0.3">
      <c r="A68" s="18" t="s">
        <v>533</v>
      </c>
      <c r="B68" s="19">
        <v>44693</v>
      </c>
      <c r="C68" s="17">
        <v>1416</v>
      </c>
      <c r="D68" s="18" t="s">
        <v>282</v>
      </c>
      <c r="E68" s="18" t="s">
        <v>282</v>
      </c>
      <c r="F68" s="18" t="s">
        <v>282</v>
      </c>
      <c r="G68" s="18" t="s">
        <v>282</v>
      </c>
      <c r="H68" s="18" t="s">
        <v>282</v>
      </c>
      <c r="I68" s="4" t="s">
        <v>534</v>
      </c>
      <c r="J68" s="34" t="s">
        <v>282</v>
      </c>
      <c r="K68" s="34" t="s">
        <v>282</v>
      </c>
      <c r="L68" s="34" t="s">
        <v>282</v>
      </c>
      <c r="M68" s="34" t="s">
        <v>282</v>
      </c>
      <c r="N68" s="37" t="s">
        <v>282</v>
      </c>
      <c r="O68" s="34" t="s">
        <v>282</v>
      </c>
      <c r="P68" s="34" t="s">
        <v>282</v>
      </c>
      <c r="Q68" s="34" t="s">
        <v>282</v>
      </c>
      <c r="R68" s="34" t="s">
        <v>282</v>
      </c>
      <c r="S68" s="34" t="s">
        <v>282</v>
      </c>
      <c r="T68" s="34" t="s">
        <v>282</v>
      </c>
      <c r="U68" s="34" t="s">
        <v>282</v>
      </c>
      <c r="V68" s="34" t="s">
        <v>282</v>
      </c>
      <c r="W68" s="34" t="s">
        <v>282</v>
      </c>
      <c r="X68" s="34" t="s">
        <v>282</v>
      </c>
      <c r="Y68" s="34" t="s">
        <v>282</v>
      </c>
      <c r="Z68" s="34" t="s">
        <v>282</v>
      </c>
      <c r="AA68" s="34" t="s">
        <v>282</v>
      </c>
      <c r="AB68" s="34" t="s">
        <v>282</v>
      </c>
      <c r="AC68" s="34" t="s">
        <v>282</v>
      </c>
      <c r="AD68" s="34" t="s">
        <v>282</v>
      </c>
      <c r="AE68" s="34" t="s">
        <v>282</v>
      </c>
      <c r="AF68" s="34" t="s">
        <v>282</v>
      </c>
    </row>
    <row r="69" spans="1:32" customFormat="1" ht="63" customHeight="1" x14ac:dyDescent="0.3">
      <c r="A69" s="18" t="s">
        <v>535</v>
      </c>
      <c r="B69" s="19">
        <v>44693</v>
      </c>
      <c r="C69" s="17">
        <v>1416</v>
      </c>
      <c r="D69" s="18" t="s">
        <v>536</v>
      </c>
      <c r="E69" s="23" t="s">
        <v>537</v>
      </c>
      <c r="F69" s="19">
        <v>44718</v>
      </c>
      <c r="G69" s="18" t="s">
        <v>538</v>
      </c>
      <c r="H69" s="24" t="s">
        <v>393</v>
      </c>
      <c r="I69" s="4" t="s">
        <v>539</v>
      </c>
      <c r="J69" s="32">
        <v>31628688</v>
      </c>
      <c r="K69" s="33">
        <v>31628688</v>
      </c>
      <c r="L69" s="33">
        <v>31628688</v>
      </c>
      <c r="M69" s="4" t="s">
        <v>540</v>
      </c>
      <c r="N69" s="4" t="s">
        <v>541</v>
      </c>
      <c r="O69" s="4" t="s">
        <v>40</v>
      </c>
      <c r="P69" s="41">
        <v>100</v>
      </c>
      <c r="Q69" s="17">
        <v>0</v>
      </c>
      <c r="R69" s="17" t="s">
        <v>69</v>
      </c>
      <c r="S69" s="42">
        <v>30</v>
      </c>
      <c r="T69" s="33">
        <v>11.14</v>
      </c>
      <c r="U69" s="32">
        <v>334.20000000000005</v>
      </c>
      <c r="V69" s="32">
        <v>2839200</v>
      </c>
      <c r="W69" s="32">
        <v>2839200</v>
      </c>
      <c r="X69" s="32"/>
      <c r="Y69" s="32"/>
      <c r="Z69" s="32">
        <v>94640</v>
      </c>
      <c r="AA69" s="32">
        <v>94640</v>
      </c>
      <c r="AB69" s="4"/>
      <c r="AC69" s="19">
        <v>44958</v>
      </c>
      <c r="AD69" s="19"/>
      <c r="AE69" s="19"/>
      <c r="AF69" s="4" t="s">
        <v>43</v>
      </c>
    </row>
    <row r="70" spans="1:32" customFormat="1" ht="31.5" customHeight="1" x14ac:dyDescent="0.3">
      <c r="A70" s="18" t="s">
        <v>542</v>
      </c>
      <c r="B70" s="19">
        <v>44693</v>
      </c>
      <c r="C70" s="17">
        <v>1416</v>
      </c>
      <c r="D70" s="18" t="s">
        <v>543</v>
      </c>
      <c r="E70" s="23" t="s">
        <v>544</v>
      </c>
      <c r="F70" s="19">
        <v>44718</v>
      </c>
      <c r="G70" s="18" t="s">
        <v>545</v>
      </c>
      <c r="H70" s="24" t="s">
        <v>393</v>
      </c>
      <c r="I70" s="4" t="s">
        <v>546</v>
      </c>
      <c r="J70" s="32">
        <v>9148533.9000000004</v>
      </c>
      <c r="K70" s="33">
        <v>9148533.9000000004</v>
      </c>
      <c r="L70" s="33">
        <v>9148533.9000000004</v>
      </c>
      <c r="M70" s="4" t="s">
        <v>531</v>
      </c>
      <c r="N70" s="4" t="s">
        <v>547</v>
      </c>
      <c r="O70" s="4" t="s">
        <v>40</v>
      </c>
      <c r="P70" s="17">
        <v>100</v>
      </c>
      <c r="Q70" s="17">
        <v>0</v>
      </c>
      <c r="R70" s="17" t="s">
        <v>69</v>
      </c>
      <c r="S70" s="42">
        <v>50</v>
      </c>
      <c r="T70" s="33">
        <v>41.910000000000004</v>
      </c>
      <c r="U70" s="32">
        <v>2095.5</v>
      </c>
      <c r="V70" s="32">
        <v>218290</v>
      </c>
      <c r="W70" s="32">
        <v>218290</v>
      </c>
      <c r="X70" s="32"/>
      <c r="Y70" s="32"/>
      <c r="Z70" s="32">
        <v>4365.8</v>
      </c>
      <c r="AA70" s="32">
        <v>4366</v>
      </c>
      <c r="AB70" s="4"/>
      <c r="AC70" s="19">
        <v>44958</v>
      </c>
      <c r="AD70" s="19"/>
      <c r="AE70" s="19"/>
      <c r="AF70" s="4" t="s">
        <v>43</v>
      </c>
    </row>
    <row r="71" spans="1:32" customFormat="1" ht="78" x14ac:dyDescent="0.3">
      <c r="A71" s="18" t="s">
        <v>548</v>
      </c>
      <c r="B71" s="19">
        <v>44693</v>
      </c>
      <c r="C71" s="17">
        <v>1416</v>
      </c>
      <c r="D71" s="18" t="s">
        <v>549</v>
      </c>
      <c r="E71" s="23" t="s">
        <v>550</v>
      </c>
      <c r="F71" s="19">
        <v>44728</v>
      </c>
      <c r="G71" s="18" t="s">
        <v>551</v>
      </c>
      <c r="H71" s="24" t="s">
        <v>90</v>
      </c>
      <c r="I71" s="4" t="s">
        <v>552</v>
      </c>
      <c r="J71" s="32">
        <v>1762304788.53</v>
      </c>
      <c r="K71" s="33">
        <v>1762304788.53</v>
      </c>
      <c r="L71" s="33">
        <v>1762304788.53</v>
      </c>
      <c r="M71" s="4" t="s">
        <v>553</v>
      </c>
      <c r="N71" s="4" t="s">
        <v>554</v>
      </c>
      <c r="O71" s="4" t="s">
        <v>555</v>
      </c>
      <c r="P71" s="41">
        <v>0</v>
      </c>
      <c r="Q71" s="17">
        <v>100</v>
      </c>
      <c r="R71" s="17" t="s">
        <v>85</v>
      </c>
      <c r="S71" s="42">
        <v>3</v>
      </c>
      <c r="T71" s="33">
        <v>63582.09</v>
      </c>
      <c r="U71" s="32">
        <v>190746.27</v>
      </c>
      <c r="V71" s="32">
        <v>27717</v>
      </c>
      <c r="W71" s="32">
        <v>27717</v>
      </c>
      <c r="X71" s="32"/>
      <c r="Y71" s="32"/>
      <c r="Z71" s="32">
        <v>9239</v>
      </c>
      <c r="AA71" s="32">
        <v>9239</v>
      </c>
      <c r="AB71" s="4"/>
      <c r="AC71" s="19">
        <v>44986</v>
      </c>
      <c r="AD71" s="19"/>
      <c r="AE71" s="19"/>
      <c r="AF71" s="4" t="s">
        <v>43</v>
      </c>
    </row>
    <row r="72" spans="1:32" customFormat="1" ht="156" x14ac:dyDescent="0.3">
      <c r="A72" s="18" t="s">
        <v>556</v>
      </c>
      <c r="B72" s="19">
        <v>44693</v>
      </c>
      <c r="C72" s="17">
        <v>1416</v>
      </c>
      <c r="D72" s="18" t="s">
        <v>557</v>
      </c>
      <c r="E72" s="23" t="s">
        <v>558</v>
      </c>
      <c r="F72" s="19">
        <v>44718</v>
      </c>
      <c r="G72" s="18" t="s">
        <v>559</v>
      </c>
      <c r="H72" s="4" t="s">
        <v>393</v>
      </c>
      <c r="I72" s="4" t="s">
        <v>560</v>
      </c>
      <c r="J72" s="32">
        <v>13696462.800000001</v>
      </c>
      <c r="K72" s="33">
        <v>13696462.800000001</v>
      </c>
      <c r="L72" s="33">
        <v>13696462.800000001</v>
      </c>
      <c r="M72" s="4" t="s">
        <v>561</v>
      </c>
      <c r="N72" s="4" t="s">
        <v>562</v>
      </c>
      <c r="O72" s="4" t="s">
        <v>40</v>
      </c>
      <c r="P72" s="41">
        <v>100</v>
      </c>
      <c r="Q72" s="17">
        <v>0</v>
      </c>
      <c r="R72" s="17" t="s">
        <v>69</v>
      </c>
      <c r="S72" s="43">
        <v>50</v>
      </c>
      <c r="T72" s="33">
        <v>22.84</v>
      </c>
      <c r="U72" s="32">
        <v>1142</v>
      </c>
      <c r="V72" s="32">
        <v>599670</v>
      </c>
      <c r="W72" s="32">
        <v>599670</v>
      </c>
      <c r="X72" s="32"/>
      <c r="Y72" s="32"/>
      <c r="Z72" s="32">
        <v>11993.4</v>
      </c>
      <c r="AA72" s="32">
        <v>11994</v>
      </c>
      <c r="AB72" s="4"/>
      <c r="AC72" s="19">
        <v>44958</v>
      </c>
      <c r="AD72" s="19"/>
      <c r="AE72" s="19"/>
      <c r="AF72" s="4" t="s">
        <v>43</v>
      </c>
    </row>
    <row r="73" spans="1:32" customFormat="1" ht="78.75" customHeight="1" x14ac:dyDescent="0.3">
      <c r="A73" s="18" t="s">
        <v>563</v>
      </c>
      <c r="B73" s="19">
        <v>44697</v>
      </c>
      <c r="C73" s="17">
        <v>1416</v>
      </c>
      <c r="D73" s="18" t="s">
        <v>564</v>
      </c>
      <c r="E73" s="23" t="s">
        <v>565</v>
      </c>
      <c r="F73" s="19">
        <v>44718</v>
      </c>
      <c r="G73" s="18" t="s">
        <v>566</v>
      </c>
      <c r="H73" s="4" t="s">
        <v>567</v>
      </c>
      <c r="I73" s="4" t="s">
        <v>568</v>
      </c>
      <c r="J73" s="32">
        <v>1781435.6</v>
      </c>
      <c r="K73" s="33">
        <v>1781435.6</v>
      </c>
      <c r="L73" s="33">
        <v>1781435.6</v>
      </c>
      <c r="M73" s="4" t="s">
        <v>569</v>
      </c>
      <c r="N73" s="4" t="s">
        <v>570</v>
      </c>
      <c r="O73" s="4" t="s">
        <v>40</v>
      </c>
      <c r="P73" s="17">
        <v>100</v>
      </c>
      <c r="Q73" s="17">
        <v>0</v>
      </c>
      <c r="R73" s="17" t="s">
        <v>69</v>
      </c>
      <c r="S73" s="43" t="s">
        <v>571</v>
      </c>
      <c r="T73" s="33">
        <v>97.72</v>
      </c>
      <c r="U73" s="47" t="s">
        <v>572</v>
      </c>
      <c r="V73" s="32">
        <v>18230</v>
      </c>
      <c r="W73" s="32">
        <v>18230</v>
      </c>
      <c r="X73" s="32"/>
      <c r="Y73" s="32"/>
      <c r="Z73" s="32">
        <v>454.6</v>
      </c>
      <c r="AA73" s="32">
        <v>455</v>
      </c>
      <c r="AB73" s="4"/>
      <c r="AC73" s="19">
        <v>44986</v>
      </c>
      <c r="AD73" s="19"/>
      <c r="AE73" s="19"/>
      <c r="AF73" s="4" t="s">
        <v>43</v>
      </c>
    </row>
    <row r="74" spans="1:32" customFormat="1" ht="63" customHeight="1" x14ac:dyDescent="0.3">
      <c r="A74" s="18" t="s">
        <v>573</v>
      </c>
      <c r="B74" s="19">
        <v>44697</v>
      </c>
      <c r="C74" s="17">
        <v>1416</v>
      </c>
      <c r="D74" s="18" t="s">
        <v>574</v>
      </c>
      <c r="E74" s="23" t="s">
        <v>575</v>
      </c>
      <c r="F74" s="19">
        <v>44719</v>
      </c>
      <c r="G74" s="18" t="s">
        <v>576</v>
      </c>
      <c r="H74" s="4" t="s">
        <v>393</v>
      </c>
      <c r="I74" s="4" t="s">
        <v>577</v>
      </c>
      <c r="J74" s="32">
        <v>13895140.199999999</v>
      </c>
      <c r="K74" s="33">
        <v>13895140.199999999</v>
      </c>
      <c r="L74" s="33">
        <v>13895140.199999999</v>
      </c>
      <c r="M74" s="4" t="s">
        <v>561</v>
      </c>
      <c r="N74" s="4" t="s">
        <v>578</v>
      </c>
      <c r="O74" s="4" t="s">
        <v>40</v>
      </c>
      <c r="P74" s="41">
        <v>100</v>
      </c>
      <c r="Q74" s="17">
        <v>0</v>
      </c>
      <c r="R74" s="17" t="s">
        <v>69</v>
      </c>
      <c r="S74" s="42">
        <v>100</v>
      </c>
      <c r="T74" s="33">
        <v>13.17</v>
      </c>
      <c r="U74" s="32">
        <v>1317</v>
      </c>
      <c r="V74" s="32">
        <v>1055060</v>
      </c>
      <c r="W74" s="32">
        <v>1055060</v>
      </c>
      <c r="X74" s="32"/>
      <c r="Y74" s="32"/>
      <c r="Z74" s="32">
        <v>10550.6</v>
      </c>
      <c r="AA74" s="32">
        <v>10551</v>
      </c>
      <c r="AB74" s="4"/>
      <c r="AC74" s="19">
        <v>44958</v>
      </c>
      <c r="AD74" s="19"/>
      <c r="AE74" s="19"/>
      <c r="AF74" s="4" t="s">
        <v>43</v>
      </c>
    </row>
    <row r="75" spans="1:32" customFormat="1" ht="171.6" x14ac:dyDescent="0.3">
      <c r="A75" s="18" t="s">
        <v>579</v>
      </c>
      <c r="B75" s="19">
        <v>44699</v>
      </c>
      <c r="C75" s="17">
        <v>1416</v>
      </c>
      <c r="D75" s="18" t="s">
        <v>580</v>
      </c>
      <c r="E75" s="23" t="s">
        <v>581</v>
      </c>
      <c r="F75" s="19">
        <v>44722</v>
      </c>
      <c r="G75" s="18" t="s">
        <v>582</v>
      </c>
      <c r="H75" s="4" t="s">
        <v>507</v>
      </c>
      <c r="I75" s="4" t="s">
        <v>583</v>
      </c>
      <c r="J75" s="32">
        <v>35208615.299999997</v>
      </c>
      <c r="K75" s="33">
        <v>35208615.299999997</v>
      </c>
      <c r="L75" s="33">
        <v>35208615.299999997</v>
      </c>
      <c r="M75" s="4" t="s">
        <v>584</v>
      </c>
      <c r="N75" s="4" t="s">
        <v>585</v>
      </c>
      <c r="O75" s="4" t="s">
        <v>40</v>
      </c>
      <c r="P75" s="41">
        <v>100</v>
      </c>
      <c r="Q75" s="17">
        <v>0</v>
      </c>
      <c r="R75" s="17" t="s">
        <v>69</v>
      </c>
      <c r="S75" s="43" t="s">
        <v>586</v>
      </c>
      <c r="T75" s="33">
        <v>22.29</v>
      </c>
      <c r="U75" s="47" t="s">
        <v>587</v>
      </c>
      <c r="V75" s="32">
        <v>1579570</v>
      </c>
      <c r="W75" s="32">
        <v>1579570</v>
      </c>
      <c r="X75" s="32"/>
      <c r="Y75" s="32"/>
      <c r="Z75" s="32">
        <v>36859</v>
      </c>
      <c r="AA75" s="32">
        <v>36859</v>
      </c>
      <c r="AB75" s="4"/>
      <c r="AC75" s="19">
        <v>44986</v>
      </c>
      <c r="AD75" s="19"/>
      <c r="AE75" s="19"/>
      <c r="AF75" s="4" t="s">
        <v>43</v>
      </c>
    </row>
    <row r="76" spans="1:32" customFormat="1" ht="134.25" customHeight="1" x14ac:dyDescent="0.3">
      <c r="A76" s="18" t="s">
        <v>588</v>
      </c>
      <c r="B76" s="19">
        <v>44699</v>
      </c>
      <c r="C76" s="17">
        <v>1416</v>
      </c>
      <c r="D76" s="18" t="s">
        <v>589</v>
      </c>
      <c r="E76" s="23" t="s">
        <v>590</v>
      </c>
      <c r="F76" s="19">
        <v>44722</v>
      </c>
      <c r="G76" s="18" t="s">
        <v>591</v>
      </c>
      <c r="H76" s="4" t="s">
        <v>377</v>
      </c>
      <c r="I76" s="4" t="s">
        <v>592</v>
      </c>
      <c r="J76" s="32">
        <v>196752253.5</v>
      </c>
      <c r="K76" s="33">
        <v>196752253.5</v>
      </c>
      <c r="L76" s="33">
        <v>196752253.5</v>
      </c>
      <c r="M76" s="4" t="s">
        <v>593</v>
      </c>
      <c r="N76" s="4" t="s">
        <v>594</v>
      </c>
      <c r="O76" s="4" t="s">
        <v>40</v>
      </c>
      <c r="P76" s="41">
        <v>100</v>
      </c>
      <c r="Q76" s="17">
        <v>0</v>
      </c>
      <c r="R76" s="17" t="s">
        <v>69</v>
      </c>
      <c r="S76" s="42">
        <v>1</v>
      </c>
      <c r="T76" s="33">
        <v>4105.42</v>
      </c>
      <c r="U76" s="32">
        <v>4105.42</v>
      </c>
      <c r="V76" s="32">
        <v>47925</v>
      </c>
      <c r="W76" s="32">
        <v>47925</v>
      </c>
      <c r="X76" s="32"/>
      <c r="Y76" s="32"/>
      <c r="Z76" s="32">
        <v>47925</v>
      </c>
      <c r="AA76" s="32">
        <v>47925</v>
      </c>
      <c r="AB76" s="4"/>
      <c r="AC76" s="19">
        <v>44986</v>
      </c>
      <c r="AD76" s="19"/>
      <c r="AE76" s="19"/>
      <c r="AF76" s="4" t="s">
        <v>43</v>
      </c>
    </row>
    <row r="77" spans="1:32" customFormat="1" ht="93.6" x14ac:dyDescent="0.3">
      <c r="A77" s="18" t="s">
        <v>595</v>
      </c>
      <c r="B77" s="19">
        <v>44699</v>
      </c>
      <c r="C77" s="17">
        <v>1416</v>
      </c>
      <c r="D77" s="18" t="s">
        <v>282</v>
      </c>
      <c r="E77" s="23" t="s">
        <v>282</v>
      </c>
      <c r="F77" s="19" t="s">
        <v>282</v>
      </c>
      <c r="G77" s="17" t="s">
        <v>282</v>
      </c>
      <c r="H77" s="4" t="s">
        <v>282</v>
      </c>
      <c r="I77" s="6" t="s">
        <v>596</v>
      </c>
      <c r="J77" s="32">
        <v>0</v>
      </c>
      <c r="K77" s="33">
        <v>0</v>
      </c>
      <c r="L77" s="33">
        <v>0</v>
      </c>
      <c r="M77" s="4"/>
      <c r="N77" s="4"/>
      <c r="O77" s="4"/>
      <c r="P77" s="41"/>
      <c r="Q77" s="17"/>
      <c r="R77" s="17"/>
      <c r="S77" s="42"/>
      <c r="T77" s="33" t="e">
        <v>#DIV/0!</v>
      </c>
      <c r="U77" s="32" t="e">
        <v>#DIV/0!</v>
      </c>
      <c r="V77" s="32">
        <v>0</v>
      </c>
      <c r="W77" s="32"/>
      <c r="X77" s="32"/>
      <c r="Y77" s="32"/>
      <c r="Z77" s="32" t="e">
        <v>#DIV/0!</v>
      </c>
      <c r="AA77" s="32" t="e">
        <v>#DIV/0!</v>
      </c>
      <c r="AB77" s="4"/>
      <c r="AC77" s="19"/>
      <c r="AD77" s="19"/>
      <c r="AE77" s="19"/>
      <c r="AF77" s="4"/>
    </row>
    <row r="78" spans="1:32" customFormat="1" ht="183" customHeight="1" x14ac:dyDescent="0.3">
      <c r="A78" s="18" t="s">
        <v>597</v>
      </c>
      <c r="B78" s="19">
        <v>44704</v>
      </c>
      <c r="C78" s="17">
        <v>1416</v>
      </c>
      <c r="D78" s="18" t="s">
        <v>598</v>
      </c>
      <c r="E78" s="23" t="s">
        <v>599</v>
      </c>
      <c r="F78" s="19">
        <v>44729</v>
      </c>
      <c r="G78" s="18" t="s">
        <v>600</v>
      </c>
      <c r="H78" s="4" t="s">
        <v>90</v>
      </c>
      <c r="I78" s="4" t="s">
        <v>601</v>
      </c>
      <c r="J78" s="32">
        <v>44051310</v>
      </c>
      <c r="K78" s="33">
        <v>44051310</v>
      </c>
      <c r="L78" s="33">
        <v>44051310</v>
      </c>
      <c r="M78" s="4" t="s">
        <v>602</v>
      </c>
      <c r="N78" s="4" t="s">
        <v>603</v>
      </c>
      <c r="O78" s="4" t="s">
        <v>84</v>
      </c>
      <c r="P78" s="41">
        <v>0</v>
      </c>
      <c r="Q78" s="17">
        <v>100</v>
      </c>
      <c r="R78" s="17" t="s">
        <v>95</v>
      </c>
      <c r="S78" s="42">
        <v>600</v>
      </c>
      <c r="T78" s="33">
        <v>24.93</v>
      </c>
      <c r="U78" s="32">
        <v>14958</v>
      </c>
      <c r="V78" s="32">
        <v>1767000</v>
      </c>
      <c r="W78" s="32">
        <v>1767000</v>
      </c>
      <c r="X78" s="32"/>
      <c r="Y78" s="32"/>
      <c r="Z78" s="32">
        <v>2945</v>
      </c>
      <c r="AA78" s="32">
        <v>2945</v>
      </c>
      <c r="AB78" s="4"/>
      <c r="AC78" s="19">
        <v>44986</v>
      </c>
      <c r="AD78" s="19"/>
      <c r="AE78" s="19"/>
      <c r="AF78" s="4" t="s">
        <v>43</v>
      </c>
    </row>
    <row r="79" spans="1:32" customFormat="1" ht="203.25" customHeight="1" x14ac:dyDescent="0.3">
      <c r="A79" s="18" t="s">
        <v>604</v>
      </c>
      <c r="B79" s="19">
        <v>44704</v>
      </c>
      <c r="C79" s="17">
        <v>1416</v>
      </c>
      <c r="D79" s="18" t="s">
        <v>605</v>
      </c>
      <c r="E79" s="23" t="s">
        <v>606</v>
      </c>
      <c r="F79" s="19">
        <v>44729</v>
      </c>
      <c r="G79" s="18" t="s">
        <v>607</v>
      </c>
      <c r="H79" s="4" t="s">
        <v>507</v>
      </c>
      <c r="I79" s="6" t="s">
        <v>608</v>
      </c>
      <c r="J79" s="32">
        <v>33043654.800000001</v>
      </c>
      <c r="K79" s="33">
        <v>33043654.800000001</v>
      </c>
      <c r="L79" s="33">
        <v>33043654.800000001</v>
      </c>
      <c r="M79" s="4" t="s">
        <v>609</v>
      </c>
      <c r="N79" s="4" t="s">
        <v>610</v>
      </c>
      <c r="O79" s="4" t="s">
        <v>40</v>
      </c>
      <c r="P79" s="41">
        <v>100</v>
      </c>
      <c r="Q79" s="17">
        <v>0</v>
      </c>
      <c r="R79" s="17" t="s">
        <v>69</v>
      </c>
      <c r="S79" s="43" t="s">
        <v>611</v>
      </c>
      <c r="T79" s="33">
        <v>30.39</v>
      </c>
      <c r="U79" s="47" t="s">
        <v>612</v>
      </c>
      <c r="V79" s="32">
        <v>1087320</v>
      </c>
      <c r="W79" s="32">
        <v>1087320</v>
      </c>
      <c r="X79" s="32"/>
      <c r="Y79" s="32"/>
      <c r="Z79" s="32">
        <v>10269</v>
      </c>
      <c r="AA79" s="32">
        <v>10269</v>
      </c>
      <c r="AB79" s="4"/>
      <c r="AC79" s="19">
        <v>44986</v>
      </c>
      <c r="AD79" s="19"/>
      <c r="AE79" s="19"/>
      <c r="AF79" s="4" t="s">
        <v>43</v>
      </c>
    </row>
    <row r="80" spans="1:32" customFormat="1" ht="57.6" x14ac:dyDescent="0.3">
      <c r="A80" s="18" t="s">
        <v>613</v>
      </c>
      <c r="B80" s="19">
        <v>44704</v>
      </c>
      <c r="C80" s="17">
        <v>1416</v>
      </c>
      <c r="D80" s="18" t="s">
        <v>614</v>
      </c>
      <c r="E80" s="23" t="s">
        <v>615</v>
      </c>
      <c r="F80" s="19">
        <v>44734</v>
      </c>
      <c r="G80" s="18" t="s">
        <v>616</v>
      </c>
      <c r="H80" s="4" t="s">
        <v>56</v>
      </c>
      <c r="I80" s="4" t="s">
        <v>617</v>
      </c>
      <c r="J80" s="32">
        <v>764891376</v>
      </c>
      <c r="K80" s="33">
        <v>764891376</v>
      </c>
      <c r="L80" s="33">
        <v>764891376</v>
      </c>
      <c r="M80" s="4" t="s">
        <v>618</v>
      </c>
      <c r="N80" s="4" t="s">
        <v>619</v>
      </c>
      <c r="O80" s="4" t="s">
        <v>40</v>
      </c>
      <c r="P80" s="41">
        <v>100</v>
      </c>
      <c r="Q80" s="17">
        <v>0</v>
      </c>
      <c r="R80" s="17" t="s">
        <v>85</v>
      </c>
      <c r="S80" s="42">
        <v>15</v>
      </c>
      <c r="T80" s="33">
        <v>401.6</v>
      </c>
      <c r="U80" s="32">
        <v>6024</v>
      </c>
      <c r="V80" s="32">
        <v>1904610</v>
      </c>
      <c r="W80" s="32">
        <v>975000</v>
      </c>
      <c r="X80" s="32">
        <v>929610</v>
      </c>
      <c r="Y80" s="32"/>
      <c r="Z80" s="32">
        <v>126974</v>
      </c>
      <c r="AA80" s="32">
        <v>126974</v>
      </c>
      <c r="AB80" s="4"/>
      <c r="AC80" s="19">
        <v>44986</v>
      </c>
      <c r="AD80" s="19"/>
      <c r="AE80" s="19"/>
      <c r="AF80" s="4" t="s">
        <v>43</v>
      </c>
    </row>
    <row r="81" spans="1:33" customFormat="1" ht="62.4" x14ac:dyDescent="0.3">
      <c r="A81" s="18" t="s">
        <v>620</v>
      </c>
      <c r="B81" s="19">
        <v>44704</v>
      </c>
      <c r="C81" s="17">
        <v>1416</v>
      </c>
      <c r="D81" s="18" t="s">
        <v>621</v>
      </c>
      <c r="E81" s="23" t="s">
        <v>622</v>
      </c>
      <c r="F81" s="19">
        <v>44733</v>
      </c>
      <c r="G81" s="18" t="s">
        <v>623</v>
      </c>
      <c r="H81" s="4" t="s">
        <v>624</v>
      </c>
      <c r="I81" s="4" t="s">
        <v>625</v>
      </c>
      <c r="J81" s="32">
        <v>346948473.60000002</v>
      </c>
      <c r="K81" s="33">
        <v>346948473.60000002</v>
      </c>
      <c r="L81" s="33">
        <v>346948473.60000002</v>
      </c>
      <c r="M81" s="4" t="s">
        <v>626</v>
      </c>
      <c r="N81" s="4" t="s">
        <v>627</v>
      </c>
      <c r="O81" s="4" t="s">
        <v>84</v>
      </c>
      <c r="P81" s="41">
        <v>0</v>
      </c>
      <c r="Q81" s="17">
        <v>100</v>
      </c>
      <c r="R81" s="17" t="s">
        <v>85</v>
      </c>
      <c r="S81" s="42">
        <v>5</v>
      </c>
      <c r="T81" s="33">
        <v>7950.2400000000007</v>
      </c>
      <c r="U81" s="32">
        <v>39751.200000000004</v>
      </c>
      <c r="V81" s="32">
        <v>43640</v>
      </c>
      <c r="W81" s="32">
        <v>43640</v>
      </c>
      <c r="X81" s="32"/>
      <c r="Y81" s="32"/>
      <c r="Z81" s="32">
        <v>8728</v>
      </c>
      <c r="AA81" s="32">
        <v>8728</v>
      </c>
      <c r="AB81" s="4"/>
      <c r="AC81" s="19">
        <v>44986</v>
      </c>
      <c r="AD81" s="19"/>
      <c r="AE81" s="19"/>
      <c r="AF81" s="4" t="s">
        <v>43</v>
      </c>
    </row>
    <row r="82" spans="1:33" customFormat="1" ht="78" x14ac:dyDescent="0.3">
      <c r="A82" s="18" t="s">
        <v>628</v>
      </c>
      <c r="B82" s="19">
        <v>44704</v>
      </c>
      <c r="C82" s="17">
        <v>1416</v>
      </c>
      <c r="D82" s="18" t="s">
        <v>629</v>
      </c>
      <c r="E82" s="23" t="s">
        <v>630</v>
      </c>
      <c r="F82" s="19">
        <v>44739</v>
      </c>
      <c r="G82" s="18" t="s">
        <v>631</v>
      </c>
      <c r="H82" s="4" t="s">
        <v>632</v>
      </c>
      <c r="I82" s="4" t="s">
        <v>633</v>
      </c>
      <c r="J82" s="32">
        <v>2853730935</v>
      </c>
      <c r="K82" s="33">
        <v>2853730935</v>
      </c>
      <c r="L82" s="33">
        <v>2853730935</v>
      </c>
      <c r="M82" s="4" t="s">
        <v>634</v>
      </c>
      <c r="N82" s="4" t="s">
        <v>635</v>
      </c>
      <c r="O82" s="4" t="s">
        <v>40</v>
      </c>
      <c r="P82" s="41">
        <v>100</v>
      </c>
      <c r="Q82" s="17">
        <v>0</v>
      </c>
      <c r="R82" s="17" t="s">
        <v>85</v>
      </c>
      <c r="S82" s="42">
        <v>30</v>
      </c>
      <c r="T82" s="33">
        <v>9102.81</v>
      </c>
      <c r="U82" s="32">
        <v>273084.3</v>
      </c>
      <c r="V82" s="32">
        <v>313500</v>
      </c>
      <c r="W82" s="32">
        <v>313500</v>
      </c>
      <c r="X82" s="32"/>
      <c r="Y82" s="32"/>
      <c r="Z82" s="32">
        <v>10450</v>
      </c>
      <c r="AA82" s="32">
        <v>10450</v>
      </c>
      <c r="AB82" s="4"/>
      <c r="AC82" s="19">
        <v>44986</v>
      </c>
      <c r="AD82" s="19"/>
      <c r="AE82" s="19"/>
      <c r="AF82" s="4" t="s">
        <v>43</v>
      </c>
    </row>
    <row r="83" spans="1:33" customFormat="1" ht="93.6" x14ac:dyDescent="0.3">
      <c r="A83" s="18" t="s">
        <v>636</v>
      </c>
      <c r="B83" s="19">
        <v>44704</v>
      </c>
      <c r="C83" s="17">
        <v>1416</v>
      </c>
      <c r="D83" s="18" t="s">
        <v>637</v>
      </c>
      <c r="E83" s="23" t="s">
        <v>638</v>
      </c>
      <c r="F83" s="19">
        <v>44729</v>
      </c>
      <c r="G83" s="17" t="s">
        <v>639</v>
      </c>
      <c r="H83" s="4" t="s">
        <v>56</v>
      </c>
      <c r="I83" s="4" t="s">
        <v>640</v>
      </c>
      <c r="J83" s="32">
        <v>94399395</v>
      </c>
      <c r="K83" s="33">
        <v>94399395</v>
      </c>
      <c r="L83" s="33">
        <v>94399395</v>
      </c>
      <c r="M83" s="4" t="s">
        <v>641</v>
      </c>
      <c r="N83" s="4" t="s">
        <v>642</v>
      </c>
      <c r="O83" s="4" t="s">
        <v>40</v>
      </c>
      <c r="P83" s="41">
        <v>100</v>
      </c>
      <c r="Q83" s="17">
        <v>0</v>
      </c>
      <c r="R83" s="17" t="s">
        <v>406</v>
      </c>
      <c r="S83" s="42">
        <v>15</v>
      </c>
      <c r="T83" s="33">
        <v>136.9</v>
      </c>
      <c r="U83" s="32">
        <v>2053.5</v>
      </c>
      <c r="V83" s="32">
        <v>689550</v>
      </c>
      <c r="W83" s="32">
        <v>689550</v>
      </c>
      <c r="X83" s="32"/>
      <c r="Y83" s="32"/>
      <c r="Z83" s="32">
        <v>45970</v>
      </c>
      <c r="AA83" s="32">
        <v>45970</v>
      </c>
      <c r="AB83" s="4"/>
      <c r="AC83" s="19">
        <v>44986</v>
      </c>
      <c r="AD83" s="19"/>
      <c r="AE83" s="19"/>
      <c r="AF83" s="4" t="s">
        <v>43</v>
      </c>
    </row>
    <row r="84" spans="1:33" customFormat="1" ht="134.25" customHeight="1" x14ac:dyDescent="0.3">
      <c r="A84" s="18" t="s">
        <v>643</v>
      </c>
      <c r="B84" s="19">
        <v>44705</v>
      </c>
      <c r="C84" s="17">
        <v>1416</v>
      </c>
      <c r="D84" s="18" t="s">
        <v>644</v>
      </c>
      <c r="E84" s="23" t="s">
        <v>550</v>
      </c>
      <c r="F84" s="19">
        <v>44727</v>
      </c>
      <c r="G84" s="18" t="s">
        <v>645</v>
      </c>
      <c r="H84" s="4" t="s">
        <v>56</v>
      </c>
      <c r="I84" s="4" t="s">
        <v>646</v>
      </c>
      <c r="J84" s="32">
        <v>11908450</v>
      </c>
      <c r="K84" s="33">
        <v>11908450</v>
      </c>
      <c r="L84" s="33">
        <v>11908450</v>
      </c>
      <c r="M84" s="4" t="s">
        <v>493</v>
      </c>
      <c r="N84" s="4" t="s">
        <v>647</v>
      </c>
      <c r="O84" s="4" t="s">
        <v>40</v>
      </c>
      <c r="P84" s="41">
        <v>100</v>
      </c>
      <c r="Q84" s="17">
        <v>0</v>
      </c>
      <c r="R84" s="17" t="s">
        <v>95</v>
      </c>
      <c r="S84" s="42">
        <v>500</v>
      </c>
      <c r="T84" s="33">
        <v>7.85</v>
      </c>
      <c r="U84" s="32">
        <v>3925</v>
      </c>
      <c r="V84" s="32">
        <v>1517000</v>
      </c>
      <c r="W84" s="32">
        <v>1517000</v>
      </c>
      <c r="X84" s="32"/>
      <c r="Y84" s="32"/>
      <c r="Z84" s="32">
        <v>3034</v>
      </c>
      <c r="AA84" s="32">
        <v>3034</v>
      </c>
      <c r="AB84" s="4"/>
      <c r="AC84" s="19">
        <v>44986</v>
      </c>
      <c r="AD84" s="19"/>
      <c r="AE84" s="19"/>
      <c r="AF84" s="4" t="s">
        <v>43</v>
      </c>
    </row>
    <row r="85" spans="1:33" customFormat="1" ht="150" customHeight="1" x14ac:dyDescent="0.3">
      <c r="A85" s="18" t="s">
        <v>648</v>
      </c>
      <c r="B85" s="19">
        <v>44705</v>
      </c>
      <c r="C85" s="17">
        <v>1416</v>
      </c>
      <c r="D85" s="18" t="s">
        <v>649</v>
      </c>
      <c r="E85" s="23" t="s">
        <v>650</v>
      </c>
      <c r="F85" s="19">
        <v>44726</v>
      </c>
      <c r="G85" s="18" t="s">
        <v>651</v>
      </c>
      <c r="H85" s="4" t="s">
        <v>90</v>
      </c>
      <c r="I85" s="4" t="s">
        <v>652</v>
      </c>
      <c r="J85" s="32">
        <v>130502064</v>
      </c>
      <c r="K85" s="33">
        <v>130502064</v>
      </c>
      <c r="L85" s="33">
        <v>130502064</v>
      </c>
      <c r="M85" s="4" t="s">
        <v>653</v>
      </c>
      <c r="N85" s="4" t="s">
        <v>654</v>
      </c>
      <c r="O85" s="4" t="s">
        <v>234</v>
      </c>
      <c r="P85" s="41">
        <v>0</v>
      </c>
      <c r="Q85" s="17">
        <v>100</v>
      </c>
      <c r="R85" s="17" t="s">
        <v>95</v>
      </c>
      <c r="S85" s="42">
        <v>400</v>
      </c>
      <c r="T85" s="33">
        <v>29.48</v>
      </c>
      <c r="U85" s="32">
        <v>11792</v>
      </c>
      <c r="V85" s="32">
        <v>4426800</v>
      </c>
      <c r="W85" s="32">
        <v>4426800</v>
      </c>
      <c r="X85" s="32"/>
      <c r="Y85" s="32"/>
      <c r="Z85" s="32">
        <v>11067</v>
      </c>
      <c r="AA85" s="32">
        <v>11067</v>
      </c>
      <c r="AB85" s="4"/>
      <c r="AC85" s="19">
        <v>44986</v>
      </c>
      <c r="AD85" s="19"/>
      <c r="AE85" s="19"/>
      <c r="AF85" s="4" t="s">
        <v>43</v>
      </c>
    </row>
    <row r="86" spans="1:33" customFormat="1" ht="125.25" customHeight="1" x14ac:dyDescent="0.3">
      <c r="A86" s="18" t="s">
        <v>655</v>
      </c>
      <c r="B86" s="19">
        <v>44705</v>
      </c>
      <c r="C86" s="17">
        <v>1416</v>
      </c>
      <c r="D86" s="18" t="s">
        <v>656</v>
      </c>
      <c r="E86" s="23" t="s">
        <v>657</v>
      </c>
      <c r="F86" s="19">
        <v>44727</v>
      </c>
      <c r="G86" s="18" t="s">
        <v>658</v>
      </c>
      <c r="H86" s="4" t="s">
        <v>90</v>
      </c>
      <c r="I86" s="4" t="s">
        <v>659</v>
      </c>
      <c r="J86" s="32">
        <v>266280000</v>
      </c>
      <c r="K86" s="33">
        <v>266280000</v>
      </c>
      <c r="L86" s="33">
        <v>266280000</v>
      </c>
      <c r="M86" s="4" t="s">
        <v>602</v>
      </c>
      <c r="N86" s="4" t="s">
        <v>660</v>
      </c>
      <c r="O86" s="4" t="s">
        <v>84</v>
      </c>
      <c r="P86" s="41">
        <v>0</v>
      </c>
      <c r="Q86" s="17">
        <v>100</v>
      </c>
      <c r="R86" s="17" t="s">
        <v>95</v>
      </c>
      <c r="S86" s="42">
        <v>1200</v>
      </c>
      <c r="T86" s="33">
        <v>12.68</v>
      </c>
      <c r="U86" s="32">
        <v>15216</v>
      </c>
      <c r="V86" s="32">
        <v>21000000</v>
      </c>
      <c r="W86" s="32">
        <v>21000000</v>
      </c>
      <c r="X86" s="32"/>
      <c r="Y86" s="32"/>
      <c r="Z86" s="32">
        <v>17500</v>
      </c>
      <c r="AA86" s="32">
        <v>17500</v>
      </c>
      <c r="AB86" s="4"/>
      <c r="AC86" s="19">
        <v>44986</v>
      </c>
      <c r="AD86" s="19"/>
      <c r="AE86" s="19"/>
      <c r="AF86" s="4" t="s">
        <v>43</v>
      </c>
    </row>
    <row r="87" spans="1:33" customFormat="1" ht="197.25" customHeight="1" x14ac:dyDescent="0.3">
      <c r="A87" s="18" t="s">
        <v>661</v>
      </c>
      <c r="B87" s="19">
        <v>44705</v>
      </c>
      <c r="C87" s="17">
        <v>1416</v>
      </c>
      <c r="D87" s="18" t="s">
        <v>662</v>
      </c>
      <c r="E87" s="23" t="s">
        <v>663</v>
      </c>
      <c r="F87" s="19">
        <v>44733</v>
      </c>
      <c r="G87" s="18" t="s">
        <v>664</v>
      </c>
      <c r="H87" s="4" t="s">
        <v>90</v>
      </c>
      <c r="I87" s="4" t="s">
        <v>665</v>
      </c>
      <c r="J87" s="32">
        <v>514563752</v>
      </c>
      <c r="K87" s="33">
        <v>514563752</v>
      </c>
      <c r="L87" s="33">
        <v>514563752</v>
      </c>
      <c r="M87" s="4" t="s">
        <v>653</v>
      </c>
      <c r="N87" s="4" t="s">
        <v>666</v>
      </c>
      <c r="O87" s="4" t="s">
        <v>234</v>
      </c>
      <c r="P87" s="41">
        <v>0</v>
      </c>
      <c r="Q87" s="17">
        <v>100</v>
      </c>
      <c r="R87" s="17" t="s">
        <v>95</v>
      </c>
      <c r="S87" s="42">
        <v>800</v>
      </c>
      <c r="T87" s="33">
        <v>25.33</v>
      </c>
      <c r="U87" s="32">
        <v>20264</v>
      </c>
      <c r="V87" s="32">
        <v>20314400</v>
      </c>
      <c r="W87" s="32">
        <v>20314400</v>
      </c>
      <c r="X87" s="32"/>
      <c r="Y87" s="32"/>
      <c r="Z87" s="32">
        <v>25393</v>
      </c>
      <c r="AA87" s="32">
        <v>25393</v>
      </c>
      <c r="AB87" s="4"/>
      <c r="AC87" s="19">
        <v>44986</v>
      </c>
      <c r="AD87" s="19"/>
      <c r="AE87" s="19"/>
      <c r="AF87" s="4" t="s">
        <v>43</v>
      </c>
    </row>
    <row r="88" spans="1:33" customFormat="1" ht="78" x14ac:dyDescent="0.3">
      <c r="A88" s="18" t="s">
        <v>667</v>
      </c>
      <c r="B88" s="19">
        <v>44705</v>
      </c>
      <c r="C88" s="17">
        <v>1416</v>
      </c>
      <c r="D88" s="18" t="s">
        <v>282</v>
      </c>
      <c r="E88" s="23" t="s">
        <v>282</v>
      </c>
      <c r="F88" s="19" t="s">
        <v>282</v>
      </c>
      <c r="G88" s="17" t="s">
        <v>282</v>
      </c>
      <c r="H88" s="4" t="s">
        <v>282</v>
      </c>
      <c r="I88" s="4" t="s">
        <v>668</v>
      </c>
      <c r="J88" s="32">
        <v>0</v>
      </c>
      <c r="K88" s="33">
        <v>0</v>
      </c>
      <c r="L88" s="33">
        <v>0</v>
      </c>
      <c r="M88" s="4"/>
      <c r="N88" s="4"/>
      <c r="O88" s="4"/>
      <c r="P88" s="41"/>
      <c r="Q88" s="17"/>
      <c r="R88" s="17"/>
      <c r="S88" s="42"/>
      <c r="T88" s="33" t="e">
        <v>#DIV/0!</v>
      </c>
      <c r="U88" s="32" t="e">
        <v>#DIV/0!</v>
      </c>
      <c r="V88" s="32">
        <v>0</v>
      </c>
      <c r="W88" s="32"/>
      <c r="X88" s="32"/>
      <c r="Y88" s="32"/>
      <c r="Z88" s="32" t="e">
        <v>#DIV/0!</v>
      </c>
      <c r="AA88" s="32" t="e">
        <v>#DIV/0!</v>
      </c>
      <c r="AB88" s="4"/>
      <c r="AC88" s="19"/>
      <c r="AD88" s="19"/>
      <c r="AE88" s="19"/>
      <c r="AF88" s="4"/>
    </row>
    <row r="89" spans="1:33" customFormat="1" ht="179.25" customHeight="1" x14ac:dyDescent="0.3">
      <c r="A89" s="25" t="s">
        <v>669</v>
      </c>
      <c r="B89" s="26">
        <v>44708</v>
      </c>
      <c r="C89" s="27">
        <v>1416</v>
      </c>
      <c r="D89" s="25" t="s">
        <v>670</v>
      </c>
      <c r="E89" s="23" t="s">
        <v>671</v>
      </c>
      <c r="F89" s="26">
        <v>44729</v>
      </c>
      <c r="G89" s="25" t="s">
        <v>672</v>
      </c>
      <c r="H89" s="28" t="s">
        <v>393</v>
      </c>
      <c r="I89" s="28" t="s">
        <v>673</v>
      </c>
      <c r="J89" s="32">
        <v>35425048</v>
      </c>
      <c r="K89" s="33">
        <v>35425048</v>
      </c>
      <c r="L89" s="33">
        <v>35425048</v>
      </c>
      <c r="M89" s="28" t="s">
        <v>674</v>
      </c>
      <c r="N89" s="28" t="s">
        <v>675</v>
      </c>
      <c r="O89" s="28" t="s">
        <v>40</v>
      </c>
      <c r="P89" s="49">
        <v>100</v>
      </c>
      <c r="Q89" s="27">
        <v>0</v>
      </c>
      <c r="R89" s="27" t="s">
        <v>69</v>
      </c>
      <c r="S89" s="50">
        <v>20</v>
      </c>
      <c r="T89" s="33">
        <v>594.38</v>
      </c>
      <c r="U89" s="32">
        <v>11887.6</v>
      </c>
      <c r="V89" s="32">
        <v>59600</v>
      </c>
      <c r="W89" s="56">
        <v>59600</v>
      </c>
      <c r="X89" s="56"/>
      <c r="Y89" s="56"/>
      <c r="Z89" s="32">
        <v>2980</v>
      </c>
      <c r="AA89" s="32">
        <v>2980</v>
      </c>
      <c r="AB89" s="28"/>
      <c r="AC89" s="26">
        <v>44986</v>
      </c>
      <c r="AD89" s="26"/>
      <c r="AE89" s="26"/>
      <c r="AF89" s="4" t="s">
        <v>43</v>
      </c>
    </row>
    <row r="90" spans="1:33" customFormat="1" ht="78" x14ac:dyDescent="0.3">
      <c r="A90" s="18" t="s">
        <v>676</v>
      </c>
      <c r="B90" s="19">
        <v>44708</v>
      </c>
      <c r="C90" s="17">
        <v>1416</v>
      </c>
      <c r="D90" s="18" t="s">
        <v>677</v>
      </c>
      <c r="E90" s="23" t="s">
        <v>678</v>
      </c>
      <c r="F90" s="19">
        <v>44739</v>
      </c>
      <c r="G90" s="17" t="s">
        <v>679</v>
      </c>
      <c r="H90" s="4" t="s">
        <v>680</v>
      </c>
      <c r="I90" s="4" t="s">
        <v>283</v>
      </c>
      <c r="J90" s="32">
        <v>380860928</v>
      </c>
      <c r="K90" s="33">
        <v>380860928</v>
      </c>
      <c r="L90" s="33">
        <v>761721856</v>
      </c>
      <c r="M90" s="4" t="s">
        <v>211</v>
      </c>
      <c r="N90" s="4" t="s">
        <v>681</v>
      </c>
      <c r="O90" s="4" t="s">
        <v>40</v>
      </c>
      <c r="P90" s="17">
        <v>100</v>
      </c>
      <c r="Q90" s="17">
        <v>0</v>
      </c>
      <c r="R90" s="17" t="s">
        <v>85</v>
      </c>
      <c r="S90" s="42">
        <v>28</v>
      </c>
      <c r="T90" s="33">
        <v>258.39999999999998</v>
      </c>
      <c r="U90" s="32">
        <v>7235.1999999999989</v>
      </c>
      <c r="V90" s="32">
        <v>2947840</v>
      </c>
      <c r="W90" s="32">
        <v>1473920</v>
      </c>
      <c r="X90" s="32">
        <v>1473920</v>
      </c>
      <c r="Y90" s="32"/>
      <c r="Z90" s="32">
        <v>105280</v>
      </c>
      <c r="AA90" s="32">
        <v>105280</v>
      </c>
      <c r="AB90" s="4"/>
      <c r="AC90" s="19">
        <v>44958</v>
      </c>
      <c r="AD90" s="19">
        <v>45323</v>
      </c>
      <c r="AE90" s="19"/>
      <c r="AF90" s="4" t="s">
        <v>43</v>
      </c>
    </row>
    <row r="91" spans="1:33" customFormat="1" ht="78" x14ac:dyDescent="0.3">
      <c r="A91" s="18" t="s">
        <v>682</v>
      </c>
      <c r="B91" s="19">
        <v>44706</v>
      </c>
      <c r="C91" s="17">
        <v>1416</v>
      </c>
      <c r="D91" s="18" t="s">
        <v>683</v>
      </c>
      <c r="E91" s="23" t="s">
        <v>684</v>
      </c>
      <c r="F91" s="19">
        <v>44729</v>
      </c>
      <c r="G91" s="17" t="s">
        <v>685</v>
      </c>
      <c r="H91" s="4" t="s">
        <v>56</v>
      </c>
      <c r="I91" s="4" t="s">
        <v>686</v>
      </c>
      <c r="J91" s="32">
        <v>137016230.40000001</v>
      </c>
      <c r="K91" s="33">
        <v>137016230.40000001</v>
      </c>
      <c r="L91" s="33">
        <v>274032460.80000001</v>
      </c>
      <c r="M91" s="4" t="s">
        <v>687</v>
      </c>
      <c r="N91" s="4" t="s">
        <v>688</v>
      </c>
      <c r="O91" s="4" t="s">
        <v>179</v>
      </c>
      <c r="P91" s="41">
        <v>0</v>
      </c>
      <c r="Q91" s="17">
        <v>100</v>
      </c>
      <c r="R91" s="17" t="s">
        <v>85</v>
      </c>
      <c r="S91" s="42">
        <v>10</v>
      </c>
      <c r="T91" s="33">
        <v>2013.76</v>
      </c>
      <c r="U91" s="32">
        <v>20137.599999999999</v>
      </c>
      <c r="V91" s="32">
        <v>136080</v>
      </c>
      <c r="W91" s="32">
        <v>68040</v>
      </c>
      <c r="X91" s="32">
        <v>68040</v>
      </c>
      <c r="Y91" s="32"/>
      <c r="Z91" s="32">
        <v>13608</v>
      </c>
      <c r="AA91" s="32">
        <v>13608</v>
      </c>
      <c r="AB91" s="4"/>
      <c r="AC91" s="19">
        <v>45031</v>
      </c>
      <c r="AD91" s="19">
        <v>45397</v>
      </c>
      <c r="AE91" s="19"/>
      <c r="AF91" s="4" t="s">
        <v>43</v>
      </c>
    </row>
    <row r="92" spans="1:33" s="3" customFormat="1" ht="153" customHeight="1" x14ac:dyDescent="0.3">
      <c r="A92" s="18" t="s">
        <v>689</v>
      </c>
      <c r="B92" s="19">
        <v>44708</v>
      </c>
      <c r="C92" s="17">
        <v>1416</v>
      </c>
      <c r="D92" s="18" t="s">
        <v>690</v>
      </c>
      <c r="E92" s="23" t="s">
        <v>691</v>
      </c>
      <c r="F92" s="19">
        <v>44732</v>
      </c>
      <c r="G92" s="18" t="s">
        <v>692</v>
      </c>
      <c r="H92" s="4" t="s">
        <v>507</v>
      </c>
      <c r="I92" s="4" t="s">
        <v>693</v>
      </c>
      <c r="J92" s="32">
        <v>207458313.91999999</v>
      </c>
      <c r="K92" s="33">
        <v>207458313.91999999</v>
      </c>
      <c r="L92" s="33">
        <v>207458313.91999999</v>
      </c>
      <c r="M92" s="4" t="s">
        <v>694</v>
      </c>
      <c r="N92" s="4" t="s">
        <v>695</v>
      </c>
      <c r="O92" s="4" t="s">
        <v>40</v>
      </c>
      <c r="P92" s="41">
        <v>100</v>
      </c>
      <c r="Q92" s="17">
        <v>0</v>
      </c>
      <c r="R92" s="17" t="s">
        <v>69</v>
      </c>
      <c r="S92" s="42">
        <v>120</v>
      </c>
      <c r="T92" s="33">
        <v>31.459999999999997</v>
      </c>
      <c r="U92" s="32">
        <v>3775.2</v>
      </c>
      <c r="V92" s="32">
        <v>6594352</v>
      </c>
      <c r="W92" s="32">
        <v>6594352</v>
      </c>
      <c r="X92" s="32"/>
      <c r="Y92" s="32"/>
      <c r="Z92" s="32">
        <v>54952.933333333334</v>
      </c>
      <c r="AA92" s="32">
        <v>54953</v>
      </c>
      <c r="AB92" s="4"/>
      <c r="AC92" s="19">
        <v>44986</v>
      </c>
      <c r="AD92" s="19"/>
      <c r="AE92" s="19"/>
      <c r="AF92" s="4" t="s">
        <v>43</v>
      </c>
      <c r="AG92"/>
    </row>
    <row r="93" spans="1:33" ht="124.8" x14ac:dyDescent="0.3">
      <c r="A93" s="18" t="s">
        <v>696</v>
      </c>
      <c r="B93" s="19">
        <v>44715</v>
      </c>
      <c r="C93" s="17">
        <v>1416</v>
      </c>
      <c r="D93" s="18" t="s">
        <v>697</v>
      </c>
      <c r="E93" s="23" t="s">
        <v>698</v>
      </c>
      <c r="F93" s="19">
        <v>44746</v>
      </c>
      <c r="G93" s="17" t="s">
        <v>699</v>
      </c>
      <c r="H93" s="4" t="s">
        <v>700</v>
      </c>
      <c r="I93" s="4" t="s">
        <v>701</v>
      </c>
      <c r="J93" s="32">
        <v>620032406.39999998</v>
      </c>
      <c r="K93" s="33">
        <v>620032406.39999998</v>
      </c>
      <c r="L93" s="33">
        <v>1240064812.8</v>
      </c>
      <c r="M93" s="4" t="s">
        <v>702</v>
      </c>
      <c r="N93" s="4" t="s">
        <v>703</v>
      </c>
      <c r="O93" s="4" t="s">
        <v>405</v>
      </c>
      <c r="P93" s="41">
        <v>0</v>
      </c>
      <c r="Q93" s="17">
        <v>100</v>
      </c>
      <c r="R93" s="17" t="s">
        <v>704</v>
      </c>
      <c r="S93" s="42">
        <v>120</v>
      </c>
      <c r="T93" s="33">
        <v>142.66999999999999</v>
      </c>
      <c r="U93" s="32">
        <v>17120.399999999998</v>
      </c>
      <c r="V93" s="32">
        <v>8691840</v>
      </c>
      <c r="W93" s="32">
        <v>4345920</v>
      </c>
      <c r="X93" s="32">
        <v>4345920</v>
      </c>
      <c r="Y93" s="32"/>
      <c r="Z93" s="32">
        <v>72432</v>
      </c>
      <c r="AA93" s="32">
        <v>72432</v>
      </c>
      <c r="AB93" s="4"/>
      <c r="AC93" s="19">
        <v>44986</v>
      </c>
      <c r="AD93" s="19">
        <v>45352</v>
      </c>
      <c r="AE93" s="19"/>
      <c r="AF93" s="4" t="s">
        <v>43</v>
      </c>
    </row>
    <row r="94" spans="1:33" ht="177" customHeight="1" x14ac:dyDescent="0.3">
      <c r="A94" s="18" t="s">
        <v>705</v>
      </c>
      <c r="B94" s="19">
        <v>44715</v>
      </c>
      <c r="C94" s="17">
        <v>1416</v>
      </c>
      <c r="D94" s="18" t="s">
        <v>706</v>
      </c>
      <c r="E94" s="23" t="s">
        <v>707</v>
      </c>
      <c r="F94" s="19">
        <v>44750</v>
      </c>
      <c r="G94" s="18" t="s">
        <v>708</v>
      </c>
      <c r="H94" s="4" t="s">
        <v>709</v>
      </c>
      <c r="I94" s="4" t="s">
        <v>710</v>
      </c>
      <c r="J94" s="32">
        <v>1340305164.6600001</v>
      </c>
      <c r="K94" s="33">
        <v>1340305164.6600001</v>
      </c>
      <c r="L94" s="33">
        <v>1340305164.6600001</v>
      </c>
      <c r="M94" s="4" t="s">
        <v>711</v>
      </c>
      <c r="N94" s="4" t="s">
        <v>712</v>
      </c>
      <c r="O94" s="4" t="s">
        <v>713</v>
      </c>
      <c r="P94" s="41">
        <v>100</v>
      </c>
      <c r="Q94" s="17">
        <v>0</v>
      </c>
      <c r="R94" s="42" t="s">
        <v>69</v>
      </c>
      <c r="S94" s="43" t="s">
        <v>714</v>
      </c>
      <c r="T94" s="33">
        <v>1212.97</v>
      </c>
      <c r="U94" s="47" t="s">
        <v>715</v>
      </c>
      <c r="V94" s="32">
        <v>1104978</v>
      </c>
      <c r="W94" s="32">
        <v>718236</v>
      </c>
      <c r="X94" s="32">
        <v>386742</v>
      </c>
      <c r="Y94" s="32"/>
      <c r="Z94" s="47" t="s">
        <v>716</v>
      </c>
      <c r="AA94" s="47" t="s">
        <v>717</v>
      </c>
      <c r="AB94" s="4"/>
      <c r="AC94" s="19">
        <v>44958</v>
      </c>
      <c r="AD94" s="19">
        <v>45047</v>
      </c>
      <c r="AE94" s="19"/>
      <c r="AF94" s="4" t="s">
        <v>43</v>
      </c>
    </row>
    <row r="95" spans="1:33" ht="93.6" x14ac:dyDescent="0.3">
      <c r="A95" s="18" t="s">
        <v>718</v>
      </c>
      <c r="B95" s="19">
        <v>44715</v>
      </c>
      <c r="C95" s="17">
        <v>1416</v>
      </c>
      <c r="D95" s="18" t="s">
        <v>719</v>
      </c>
      <c r="E95" s="23" t="s">
        <v>720</v>
      </c>
      <c r="F95" s="19">
        <v>44746</v>
      </c>
      <c r="G95" s="17" t="s">
        <v>721</v>
      </c>
      <c r="H95" s="4" t="s">
        <v>56</v>
      </c>
      <c r="I95" s="4" t="s">
        <v>722</v>
      </c>
      <c r="J95" s="32">
        <v>1028244621.25</v>
      </c>
      <c r="K95" s="33">
        <v>1028244621.25</v>
      </c>
      <c r="L95" s="33">
        <v>1028244621.25</v>
      </c>
      <c r="M95" s="4" t="s">
        <v>723</v>
      </c>
      <c r="N95" s="4" t="s">
        <v>724</v>
      </c>
      <c r="O95" s="4" t="s">
        <v>84</v>
      </c>
      <c r="P95" s="17">
        <v>0</v>
      </c>
      <c r="Q95" s="17">
        <v>100</v>
      </c>
      <c r="R95" s="17" t="s">
        <v>85</v>
      </c>
      <c r="S95" s="42">
        <v>1</v>
      </c>
      <c r="T95" s="33">
        <v>23003.75</v>
      </c>
      <c r="U95" s="32">
        <v>23003.75</v>
      </c>
      <c r="V95" s="32">
        <v>44699</v>
      </c>
      <c r="W95" s="32">
        <v>33532</v>
      </c>
      <c r="X95" s="32">
        <v>11167</v>
      </c>
      <c r="Y95" s="32"/>
      <c r="Z95" s="32">
        <v>44699</v>
      </c>
      <c r="AA95" s="32">
        <v>44699</v>
      </c>
      <c r="AB95" s="4"/>
      <c r="AC95" s="19">
        <v>45031</v>
      </c>
      <c r="AD95" s="19">
        <v>45108</v>
      </c>
      <c r="AE95" s="19"/>
      <c r="AF95" s="4" t="s">
        <v>43</v>
      </c>
    </row>
    <row r="96" spans="1:33" ht="202.8" x14ac:dyDescent="0.3">
      <c r="A96" s="18" t="s">
        <v>747</v>
      </c>
      <c r="B96" s="19">
        <v>44719</v>
      </c>
      <c r="C96" s="17">
        <v>1416</v>
      </c>
      <c r="D96" s="18" t="s">
        <v>748</v>
      </c>
      <c r="E96" s="23" t="s">
        <v>749</v>
      </c>
      <c r="F96" s="19">
        <v>44746</v>
      </c>
      <c r="G96" s="18" t="s">
        <v>750</v>
      </c>
      <c r="H96" s="4" t="s">
        <v>90</v>
      </c>
      <c r="I96" s="4" t="s">
        <v>751</v>
      </c>
      <c r="J96" s="32">
        <v>58559580</v>
      </c>
      <c r="K96" s="33">
        <v>58559580</v>
      </c>
      <c r="L96" s="33">
        <v>117119160</v>
      </c>
      <c r="M96" s="4" t="s">
        <v>191</v>
      </c>
      <c r="N96" s="4" t="s">
        <v>752</v>
      </c>
      <c r="O96" s="4" t="s">
        <v>84</v>
      </c>
      <c r="P96" s="41">
        <v>0</v>
      </c>
      <c r="Q96" s="17">
        <v>100</v>
      </c>
      <c r="R96" s="17" t="s">
        <v>95</v>
      </c>
      <c r="S96" s="42">
        <v>3000</v>
      </c>
      <c r="T96" s="33">
        <v>12.37</v>
      </c>
      <c r="U96" s="32">
        <v>37110</v>
      </c>
      <c r="V96" s="32">
        <v>9468000</v>
      </c>
      <c r="W96" s="32">
        <v>4734000</v>
      </c>
      <c r="X96" s="32">
        <v>4734000</v>
      </c>
      <c r="Y96" s="32"/>
      <c r="Z96" s="32">
        <v>3156</v>
      </c>
      <c r="AA96" s="32">
        <v>3156</v>
      </c>
      <c r="AB96" s="4"/>
      <c r="AC96" s="19">
        <v>44986</v>
      </c>
      <c r="AD96" s="19">
        <v>45352</v>
      </c>
      <c r="AE96" s="19"/>
      <c r="AF96" s="4" t="s">
        <v>43</v>
      </c>
    </row>
    <row r="97" spans="1:34" ht="78" x14ac:dyDescent="0.3">
      <c r="A97" s="18" t="s">
        <v>753</v>
      </c>
      <c r="B97" s="19">
        <v>44719</v>
      </c>
      <c r="C97" s="17">
        <v>1416</v>
      </c>
      <c r="D97" s="18" t="s">
        <v>754</v>
      </c>
      <c r="E97" s="23" t="s">
        <v>755</v>
      </c>
      <c r="F97" s="19">
        <v>44750</v>
      </c>
      <c r="G97" s="18" t="s">
        <v>756</v>
      </c>
      <c r="H97" s="4" t="s">
        <v>90</v>
      </c>
      <c r="I97" s="4" t="s">
        <v>757</v>
      </c>
      <c r="J97" s="32">
        <v>661336500</v>
      </c>
      <c r="K97" s="33">
        <v>661336500</v>
      </c>
      <c r="L97" s="32">
        <v>1322673000</v>
      </c>
      <c r="M97" s="4" t="s">
        <v>758</v>
      </c>
      <c r="N97" s="4" t="s">
        <v>759</v>
      </c>
      <c r="O97" s="4" t="s">
        <v>170</v>
      </c>
      <c r="P97" s="41">
        <v>0</v>
      </c>
      <c r="Q97" s="17">
        <v>100</v>
      </c>
      <c r="R97" s="4" t="s">
        <v>760</v>
      </c>
      <c r="S97" s="42">
        <v>1</v>
      </c>
      <c r="T97" s="33" t="s">
        <v>761</v>
      </c>
      <c r="U97" s="33" t="s">
        <v>761</v>
      </c>
      <c r="V97" s="32">
        <v>357600</v>
      </c>
      <c r="W97" s="32">
        <v>178800</v>
      </c>
      <c r="X97" s="32">
        <v>178800</v>
      </c>
      <c r="Y97" s="32"/>
      <c r="Z97" s="32">
        <v>357600</v>
      </c>
      <c r="AA97" s="32">
        <v>357600</v>
      </c>
      <c r="AB97" s="4"/>
      <c r="AC97" s="19">
        <v>44986</v>
      </c>
      <c r="AD97" s="19">
        <v>45352</v>
      </c>
      <c r="AE97" s="19"/>
      <c r="AF97" s="4" t="s">
        <v>43</v>
      </c>
      <c r="AG97" s="4"/>
      <c r="AH97" s="4"/>
    </row>
    <row r="98" spans="1:34" ht="109.2" x14ac:dyDescent="0.3">
      <c r="A98" s="18" t="s">
        <v>762</v>
      </c>
      <c r="B98" s="19">
        <v>44719</v>
      </c>
      <c r="C98" s="17">
        <v>1416</v>
      </c>
      <c r="D98" s="18" t="s">
        <v>763</v>
      </c>
      <c r="E98" s="23" t="s">
        <v>764</v>
      </c>
      <c r="F98" s="19">
        <v>44746</v>
      </c>
      <c r="G98" s="17" t="s">
        <v>765</v>
      </c>
      <c r="H98" s="4" t="s">
        <v>766</v>
      </c>
      <c r="I98" s="4" t="s">
        <v>767</v>
      </c>
      <c r="J98" s="32">
        <v>223738702.88</v>
      </c>
      <c r="K98" s="33">
        <v>223738702.88</v>
      </c>
      <c r="L98" s="33">
        <v>223738702.88</v>
      </c>
      <c r="M98" s="4" t="s">
        <v>177</v>
      </c>
      <c r="N98" s="4" t="s">
        <v>768</v>
      </c>
      <c r="O98" s="4" t="s">
        <v>179</v>
      </c>
      <c r="P98" s="41">
        <v>0</v>
      </c>
      <c r="Q98" s="17">
        <v>100</v>
      </c>
      <c r="R98" s="17" t="s">
        <v>85</v>
      </c>
      <c r="S98" s="42">
        <v>1</v>
      </c>
      <c r="T98" s="33">
        <v>263842.81</v>
      </c>
      <c r="U98" s="32">
        <v>263842.81</v>
      </c>
      <c r="V98" s="32">
        <v>848</v>
      </c>
      <c r="W98" s="32">
        <v>848</v>
      </c>
      <c r="X98" s="32"/>
      <c r="Y98" s="32"/>
      <c r="Z98" s="32">
        <v>848</v>
      </c>
      <c r="AA98" s="32">
        <v>848</v>
      </c>
      <c r="AB98" s="4"/>
      <c r="AC98" s="19">
        <v>44986</v>
      </c>
      <c r="AD98" s="19"/>
      <c r="AE98" s="19"/>
      <c r="AF98" s="4" t="s">
        <v>43</v>
      </c>
      <c r="AG98" s="4"/>
      <c r="AH98" s="4"/>
    </row>
    <row r="99" spans="1:34" ht="62.4" x14ac:dyDescent="0.3">
      <c r="A99" s="18" t="s">
        <v>769</v>
      </c>
      <c r="B99" s="19">
        <v>44719</v>
      </c>
      <c r="C99" s="17">
        <v>1416</v>
      </c>
      <c r="D99" s="18" t="s">
        <v>770</v>
      </c>
      <c r="E99" s="23" t="s">
        <v>771</v>
      </c>
      <c r="F99" s="19">
        <v>44746</v>
      </c>
      <c r="G99" s="17" t="s">
        <v>772</v>
      </c>
      <c r="H99" s="4" t="s">
        <v>766</v>
      </c>
      <c r="I99" s="4" t="s">
        <v>773</v>
      </c>
      <c r="J99" s="32">
        <v>282522763.16000003</v>
      </c>
      <c r="K99" s="33">
        <v>282522763.16000003</v>
      </c>
      <c r="L99" s="33">
        <v>282522763.16000003</v>
      </c>
      <c r="M99" s="4" t="s">
        <v>177</v>
      </c>
      <c r="N99" s="4" t="s">
        <v>774</v>
      </c>
      <c r="O99" s="4" t="s">
        <v>179</v>
      </c>
      <c r="P99" s="41">
        <v>0</v>
      </c>
      <c r="Q99" s="17">
        <v>100</v>
      </c>
      <c r="R99" s="17" t="s">
        <v>85</v>
      </c>
      <c r="S99" s="42">
        <v>1</v>
      </c>
      <c r="T99" s="33">
        <v>52768.540000000008</v>
      </c>
      <c r="U99" s="32">
        <v>52768.540000000008</v>
      </c>
      <c r="V99" s="32">
        <v>5354</v>
      </c>
      <c r="W99" s="32">
        <v>5354</v>
      </c>
      <c r="X99" s="32"/>
      <c r="Y99" s="32"/>
      <c r="Z99" s="32">
        <v>5354</v>
      </c>
      <c r="AA99" s="32">
        <v>5354</v>
      </c>
      <c r="AB99" s="4"/>
      <c r="AC99" s="19">
        <v>44986</v>
      </c>
      <c r="AD99" s="19"/>
      <c r="AE99" s="19"/>
      <c r="AF99" s="4" t="s">
        <v>43</v>
      </c>
    </row>
    <row r="100" spans="1:34" ht="187.2" x14ac:dyDescent="0.3">
      <c r="A100" s="18" t="s">
        <v>782</v>
      </c>
      <c r="B100" s="19">
        <v>44721</v>
      </c>
      <c r="C100" s="17">
        <v>1416</v>
      </c>
      <c r="D100" s="18" t="s">
        <v>783</v>
      </c>
      <c r="E100" s="23" t="s">
        <v>784</v>
      </c>
      <c r="F100" s="19">
        <v>44747</v>
      </c>
      <c r="G100" s="17" t="s">
        <v>785</v>
      </c>
      <c r="H100" s="4" t="s">
        <v>56</v>
      </c>
      <c r="I100" s="4" t="s">
        <v>786</v>
      </c>
      <c r="J100" s="32">
        <v>10545799</v>
      </c>
      <c r="K100" s="33">
        <v>10545799</v>
      </c>
      <c r="L100" s="33">
        <v>10545799</v>
      </c>
      <c r="M100" s="4" t="s">
        <v>787</v>
      </c>
      <c r="N100" s="4" t="s">
        <v>788</v>
      </c>
      <c r="O100" s="4" t="s">
        <v>84</v>
      </c>
      <c r="P100" s="41">
        <v>0</v>
      </c>
      <c r="Q100" s="17">
        <v>100</v>
      </c>
      <c r="R100" s="42" t="s">
        <v>69</v>
      </c>
      <c r="S100" s="43">
        <v>1</v>
      </c>
      <c r="T100" s="33">
        <v>14446.3</v>
      </c>
      <c r="U100" s="32">
        <v>14446.3</v>
      </c>
      <c r="V100" s="32">
        <v>730</v>
      </c>
      <c r="W100" s="32">
        <v>555</v>
      </c>
      <c r="X100" s="32">
        <v>175</v>
      </c>
      <c r="Y100" s="32"/>
      <c r="Z100" s="32">
        <v>730</v>
      </c>
      <c r="AA100" s="32">
        <v>730</v>
      </c>
      <c r="AB100" s="4"/>
      <c r="AC100" s="19">
        <v>45031</v>
      </c>
      <c r="AD100" s="19">
        <v>45108</v>
      </c>
      <c r="AE100" s="19"/>
      <c r="AF100" s="4" t="s">
        <v>43</v>
      </c>
    </row>
    <row r="101" spans="1:34" customFormat="1" ht="144.75" customHeight="1" x14ac:dyDescent="0.3">
      <c r="A101" s="18" t="s">
        <v>810</v>
      </c>
      <c r="B101" s="19">
        <v>44721</v>
      </c>
      <c r="C101" s="17">
        <v>1416</v>
      </c>
      <c r="D101" s="18" t="s">
        <v>811</v>
      </c>
      <c r="E101" s="23" t="s">
        <v>812</v>
      </c>
      <c r="F101" s="19">
        <v>44746</v>
      </c>
      <c r="G101" s="18" t="s">
        <v>813</v>
      </c>
      <c r="H101" s="4" t="s">
        <v>729</v>
      </c>
      <c r="I101" s="4" t="s">
        <v>814</v>
      </c>
      <c r="J101" s="32">
        <v>1169454</v>
      </c>
      <c r="K101" s="33">
        <v>1169454</v>
      </c>
      <c r="L101" s="33">
        <v>1169454</v>
      </c>
      <c r="M101" s="4" t="s">
        <v>731</v>
      </c>
      <c r="N101" s="4" t="s">
        <v>815</v>
      </c>
      <c r="O101" s="4" t="s">
        <v>84</v>
      </c>
      <c r="P101" s="41">
        <v>0</v>
      </c>
      <c r="Q101" s="17">
        <v>100</v>
      </c>
      <c r="R101" s="42" t="s">
        <v>69</v>
      </c>
      <c r="S101" s="42">
        <v>60</v>
      </c>
      <c r="T101" s="33">
        <v>336.05</v>
      </c>
      <c r="U101" s="32">
        <v>20163</v>
      </c>
      <c r="V101" s="32">
        <v>3480</v>
      </c>
      <c r="W101" s="32">
        <v>3480</v>
      </c>
      <c r="X101" s="32"/>
      <c r="Y101" s="32"/>
      <c r="Z101" s="32">
        <v>58</v>
      </c>
      <c r="AA101" s="32">
        <v>58</v>
      </c>
      <c r="AB101" s="4"/>
      <c r="AC101" s="19">
        <v>44986</v>
      </c>
      <c r="AD101" s="19"/>
      <c r="AE101" s="19"/>
      <c r="AF101" s="4" t="s">
        <v>43</v>
      </c>
    </row>
    <row r="102" spans="1:34" customFormat="1" ht="62.4" x14ac:dyDescent="0.3">
      <c r="A102" s="18" t="s">
        <v>822</v>
      </c>
      <c r="B102" s="19">
        <v>44721</v>
      </c>
      <c r="C102" s="17">
        <v>1416</v>
      </c>
      <c r="D102" s="18" t="s">
        <v>823</v>
      </c>
      <c r="E102" s="23" t="s">
        <v>824</v>
      </c>
      <c r="F102" s="19">
        <v>44750</v>
      </c>
      <c r="G102" s="18" t="s">
        <v>825</v>
      </c>
      <c r="H102" s="4" t="s">
        <v>766</v>
      </c>
      <c r="I102" s="4" t="s">
        <v>826</v>
      </c>
      <c r="J102" s="32">
        <v>1349397104.8800001</v>
      </c>
      <c r="K102" s="33">
        <v>1349397104.8800001</v>
      </c>
      <c r="L102" s="33">
        <v>1349397104.8800001</v>
      </c>
      <c r="M102" s="4" t="s">
        <v>177</v>
      </c>
      <c r="N102" s="4" t="s">
        <v>827</v>
      </c>
      <c r="O102" s="4" t="s">
        <v>179</v>
      </c>
      <c r="P102" s="41">
        <v>0</v>
      </c>
      <c r="Q102" s="17">
        <v>100</v>
      </c>
      <c r="R102" s="17" t="s">
        <v>85</v>
      </c>
      <c r="S102" s="48">
        <v>0.4</v>
      </c>
      <c r="T102" s="33">
        <v>263842.70000000007</v>
      </c>
      <c r="U102" s="32">
        <v>105537.08000000003</v>
      </c>
      <c r="V102" s="32">
        <v>5114.3999999999996</v>
      </c>
      <c r="W102" s="32">
        <v>5114.3999999999996</v>
      </c>
      <c r="X102" s="32"/>
      <c r="Y102" s="32"/>
      <c r="Z102" s="32">
        <v>12785.999999999998</v>
      </c>
      <c r="AA102" s="32">
        <v>12786</v>
      </c>
      <c r="AB102" s="4"/>
      <c r="AC102" s="19">
        <v>44958</v>
      </c>
      <c r="AD102" s="19"/>
      <c r="AE102" s="19"/>
      <c r="AF102" s="4" t="s">
        <v>43</v>
      </c>
    </row>
    <row r="103" spans="1:34" customFormat="1" ht="215.25" customHeight="1" x14ac:dyDescent="0.3">
      <c r="A103" s="18" t="s">
        <v>828</v>
      </c>
      <c r="B103" s="19">
        <v>44721</v>
      </c>
      <c r="C103" s="17">
        <v>1416</v>
      </c>
      <c r="D103" s="18" t="s">
        <v>829</v>
      </c>
      <c r="E103" s="23" t="s">
        <v>830</v>
      </c>
      <c r="F103" s="19">
        <v>44746</v>
      </c>
      <c r="G103" s="17" t="s">
        <v>831</v>
      </c>
      <c r="H103" s="4" t="s">
        <v>56</v>
      </c>
      <c r="I103" s="4" t="s">
        <v>832</v>
      </c>
      <c r="J103" s="32">
        <v>83392186.799999997</v>
      </c>
      <c r="K103" s="33">
        <v>83392186.799999997</v>
      </c>
      <c r="L103" s="33">
        <v>132241909.8</v>
      </c>
      <c r="M103" s="4" t="s">
        <v>687</v>
      </c>
      <c r="N103" s="4" t="s">
        <v>833</v>
      </c>
      <c r="O103" s="4" t="s">
        <v>179</v>
      </c>
      <c r="P103" s="41">
        <v>0</v>
      </c>
      <c r="Q103" s="17">
        <v>100</v>
      </c>
      <c r="R103" s="17" t="s">
        <v>85</v>
      </c>
      <c r="S103" s="42">
        <v>4</v>
      </c>
      <c r="T103" s="33">
        <v>2013.55</v>
      </c>
      <c r="U103" s="32">
        <v>8054.2</v>
      </c>
      <c r="V103" s="32">
        <v>65676</v>
      </c>
      <c r="W103" s="32">
        <v>41416</v>
      </c>
      <c r="X103" s="32">
        <v>24260</v>
      </c>
      <c r="Y103" s="32"/>
      <c r="Z103" s="32">
        <v>16419</v>
      </c>
      <c r="AA103" s="32">
        <v>16419</v>
      </c>
      <c r="AB103" s="4"/>
      <c r="AC103" s="19">
        <v>44986</v>
      </c>
      <c r="AD103" s="19">
        <v>45352</v>
      </c>
      <c r="AE103" s="19"/>
      <c r="AF103" s="4" t="s">
        <v>43</v>
      </c>
    </row>
    <row r="104" spans="1:34" customFormat="1" ht="46.8" x14ac:dyDescent="0.3">
      <c r="A104" s="18" t="s">
        <v>862</v>
      </c>
      <c r="B104" s="19">
        <v>44722</v>
      </c>
      <c r="C104" s="17">
        <v>1416</v>
      </c>
      <c r="D104" s="18" t="s">
        <v>282</v>
      </c>
      <c r="E104" s="4" t="s">
        <v>282</v>
      </c>
      <c r="F104" s="19" t="s">
        <v>282</v>
      </c>
      <c r="G104" s="17" t="s">
        <v>282</v>
      </c>
      <c r="H104" s="4" t="s">
        <v>282</v>
      </c>
      <c r="I104" s="4" t="s">
        <v>863</v>
      </c>
      <c r="J104" s="32">
        <v>0</v>
      </c>
      <c r="K104" s="33">
        <v>0</v>
      </c>
      <c r="L104" s="33">
        <v>0</v>
      </c>
      <c r="M104" s="4"/>
      <c r="N104" s="4"/>
      <c r="O104" s="4"/>
      <c r="P104" s="41"/>
      <c r="Q104" s="17"/>
      <c r="R104" s="17"/>
      <c r="S104" s="42"/>
      <c r="T104" s="33" t="e">
        <v>#DIV/0!</v>
      </c>
      <c r="U104" s="32" t="e">
        <v>#DIV/0!</v>
      </c>
      <c r="V104" s="32">
        <v>0</v>
      </c>
      <c r="W104" s="32"/>
      <c r="X104" s="32"/>
      <c r="Y104" s="32"/>
      <c r="Z104" s="32" t="e">
        <v>#DIV/0!</v>
      </c>
      <c r="AA104" s="32" t="e">
        <v>#DIV/0!</v>
      </c>
      <c r="AB104" s="4"/>
      <c r="AC104" s="19"/>
      <c r="AD104" s="19"/>
      <c r="AE104" s="19"/>
      <c r="AF104" s="4"/>
    </row>
    <row r="105" spans="1:34" ht="124.8" x14ac:dyDescent="0.3">
      <c r="A105" s="18" t="s">
        <v>1028</v>
      </c>
      <c r="B105" s="19">
        <v>44733</v>
      </c>
      <c r="C105" s="17">
        <v>1416</v>
      </c>
      <c r="D105" s="18" t="s">
        <v>1029</v>
      </c>
      <c r="E105" s="23" t="s">
        <v>1030</v>
      </c>
      <c r="F105" s="19">
        <v>44760</v>
      </c>
      <c r="G105" s="18" t="s">
        <v>1031</v>
      </c>
      <c r="H105" s="4" t="s">
        <v>48</v>
      </c>
      <c r="I105" s="4" t="s">
        <v>1032</v>
      </c>
      <c r="J105" s="32">
        <v>61583028</v>
      </c>
      <c r="K105" s="33">
        <v>61583028</v>
      </c>
      <c r="L105" s="33">
        <v>61583028</v>
      </c>
      <c r="M105" s="4" t="s">
        <v>1033</v>
      </c>
      <c r="N105" s="4" t="s">
        <v>1034</v>
      </c>
      <c r="O105" s="4" t="s">
        <v>1035</v>
      </c>
      <c r="P105" s="41">
        <v>0</v>
      </c>
      <c r="Q105" s="17">
        <v>100</v>
      </c>
      <c r="R105" s="17" t="s">
        <v>95</v>
      </c>
      <c r="S105" s="42">
        <v>1200</v>
      </c>
      <c r="T105" s="33">
        <v>15.01</v>
      </c>
      <c r="U105" s="32">
        <v>18012</v>
      </c>
      <c r="V105" s="32">
        <v>4102800</v>
      </c>
      <c r="W105" s="32">
        <v>4102800</v>
      </c>
      <c r="X105" s="32"/>
      <c r="Y105" s="32"/>
      <c r="Z105" s="32">
        <v>3419</v>
      </c>
      <c r="AA105" s="32">
        <v>3419</v>
      </c>
      <c r="AB105" s="4"/>
      <c r="AC105" s="19">
        <v>44936</v>
      </c>
      <c r="AD105" s="19"/>
      <c r="AE105" s="19"/>
      <c r="AF105" s="4" t="s">
        <v>43</v>
      </c>
    </row>
    <row r="106" spans="1:34" ht="128.25" customHeight="1" x14ac:dyDescent="0.3">
      <c r="A106" s="18" t="s">
        <v>1060</v>
      </c>
      <c r="B106" s="19">
        <v>44735</v>
      </c>
      <c r="C106" s="17">
        <v>1416</v>
      </c>
      <c r="D106" s="18" t="s">
        <v>1061</v>
      </c>
      <c r="E106" s="23" t="s">
        <v>1062</v>
      </c>
      <c r="F106" s="19">
        <v>44754</v>
      </c>
      <c r="G106" s="18" t="s">
        <v>1063</v>
      </c>
      <c r="H106" s="4" t="s">
        <v>90</v>
      </c>
      <c r="I106" s="4" t="s">
        <v>1064</v>
      </c>
      <c r="J106" s="32">
        <v>58559580</v>
      </c>
      <c r="K106" s="33">
        <v>58559580</v>
      </c>
      <c r="L106" s="33">
        <v>58559580</v>
      </c>
      <c r="M106" s="4" t="s">
        <v>191</v>
      </c>
      <c r="N106" s="4" t="s">
        <v>1065</v>
      </c>
      <c r="O106" s="4" t="s">
        <v>84</v>
      </c>
      <c r="P106" s="41">
        <v>0</v>
      </c>
      <c r="Q106" s="17">
        <v>100</v>
      </c>
      <c r="R106" s="17" t="s">
        <v>95</v>
      </c>
      <c r="S106" s="42">
        <v>1500</v>
      </c>
      <c r="T106" s="33">
        <v>12.37</v>
      </c>
      <c r="U106" s="32">
        <v>18555</v>
      </c>
      <c r="V106" s="32">
        <v>4734000</v>
      </c>
      <c r="W106" s="32">
        <v>4734000</v>
      </c>
      <c r="X106" s="32"/>
      <c r="Y106" s="32"/>
      <c r="Z106" s="32">
        <v>3156</v>
      </c>
      <c r="AA106" s="32">
        <v>3156</v>
      </c>
      <c r="AB106" s="4"/>
      <c r="AC106" s="19">
        <v>44958</v>
      </c>
      <c r="AD106" s="19"/>
      <c r="AE106" s="19"/>
      <c r="AF106" s="4" t="s">
        <v>43</v>
      </c>
    </row>
  </sheetData>
  <autoFilter ref="A2:AF49" xr:uid="{00000000-0009-0000-0000-000001000000}">
    <sortState xmlns:xlrd2="http://schemas.microsoft.com/office/spreadsheetml/2017/richdata2" ref="A4:AF49">
      <sortCondition ref="A2:A49"/>
    </sortState>
  </autoFilter>
  <mergeCells count="17">
    <mergeCell ref="Q1:Q2"/>
    <mergeCell ref="A1:A2"/>
    <mergeCell ref="B1:B2"/>
    <mergeCell ref="C1:C2"/>
    <mergeCell ref="I1:I2"/>
    <mergeCell ref="J1:J2"/>
    <mergeCell ref="K1:K2"/>
    <mergeCell ref="L1:L2"/>
    <mergeCell ref="M1:M2"/>
    <mergeCell ref="N1:N2"/>
    <mergeCell ref="O1:O2"/>
    <mergeCell ref="P1:P2"/>
    <mergeCell ref="R1:R2"/>
    <mergeCell ref="S1:S2"/>
    <mergeCell ref="T1:T2"/>
    <mergeCell ref="U1:U2"/>
    <mergeCell ref="AF1:AF2"/>
  </mergeCells>
  <hyperlinks>
    <hyperlink ref="E95" r:id="rId1" xr:uid="{A24D223E-EF2C-438A-BC93-3761A2D20417}"/>
    <hyperlink ref="E9" r:id="rId2" xr:uid="{792D5CF8-0A5B-4D6F-AD7F-4311FBC1FC35}"/>
    <hyperlink ref="E10" r:id="rId3" xr:uid="{322E5386-5DC1-4557-8FB2-E3CBF8BB958C}"/>
    <hyperlink ref="E4" r:id="rId4" xr:uid="{DB9B748A-C2A7-4A8C-893D-9DEF437E23FD}"/>
    <hyperlink ref="E8" r:id="rId5" xr:uid="{21658F7C-B280-4048-9B5D-0F590D748C5F}"/>
    <hyperlink ref="E51" r:id="rId6" xr:uid="{A626DE14-C767-4509-9114-0819EE9E0CCD}"/>
    <hyperlink ref="E16" r:id="rId7" xr:uid="{CE3F0E45-D699-4D50-93F6-D2B594E6E44C}"/>
    <hyperlink ref="E25" r:id="rId8" xr:uid="{A8160698-80CB-4548-9868-D03A2119007B}"/>
    <hyperlink ref="E26" r:id="rId9" xr:uid="{0C4BD491-B8DC-476C-989F-37D733055EA5}"/>
    <hyperlink ref="E47" r:id="rId10" xr:uid="{5296EC3B-8B43-41D2-86FE-721E96E44555}"/>
    <hyperlink ref="E73" r:id="rId11" xr:uid="{FC4E17AC-3AEF-4057-813F-A034AB6D4F07}"/>
    <hyperlink ref="E74" r:id="rId12" xr:uid="{4612931A-A2AA-4931-92CB-707F10760922}"/>
    <hyperlink ref="E66" r:id="rId13" xr:uid="{515C6A08-8C61-4562-BC81-3BA52EDF9327}"/>
    <hyperlink ref="E86" r:id="rId14" xr:uid="{6E2B5597-A739-4ECF-895A-8668B2BE0F98}"/>
    <hyperlink ref="E7" r:id="rId15" xr:uid="{CC19CBFC-7505-4513-8E7F-AC0D9D32F4A7}"/>
    <hyperlink ref="E3" r:id="rId16" xr:uid="{E376BB07-1276-440A-A819-8CE5F882E62E}"/>
    <hyperlink ref="E5" r:id="rId17" xr:uid="{D3BC8B84-F119-4A3B-AD46-6A76B25756FA}"/>
    <hyperlink ref="E6" r:id="rId18" xr:uid="{4FD6D3A2-25A8-42FA-899A-68DB68C249D5}"/>
    <hyperlink ref="E91" r:id="rId19" xr:uid="{D1E310A5-AEAD-40CE-8C01-ACBDA0EB1180}"/>
    <hyperlink ref="E89" r:id="rId20" xr:uid="{A45F1A86-7358-4053-A160-C1481341C5CA}"/>
    <hyperlink ref="E87" r:id="rId21" xr:uid="{B1CDA995-4B60-49DE-8F2E-517774B54A27}"/>
    <hyperlink ref="E106" r:id="rId22" xr:uid="{50357F9D-BF8A-48D8-8BC8-281355DCB79F}"/>
  </hyperlinks>
  <pageMargins left="0.7" right="0.7" top="0.75" bottom="0.75" header="0.3" footer="0.3"/>
  <pageSetup paperSize="9" orientation="portrait"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902FA-765A-4B94-87A6-8C62A26A6C41}">
  <dimension ref="A1:AH56"/>
  <sheetViews>
    <sheetView zoomScale="70" zoomScaleNormal="70" workbookViewId="0">
      <pane xSplit="1" ySplit="2" topLeftCell="B3" activePane="bottomRight" state="frozen"/>
      <selection pane="topRight" activeCell="G1" sqref="G1"/>
      <selection pane="bottomLeft" activeCell="A3" sqref="A3"/>
      <selection pane="bottomRight" activeCell="C7" sqref="C7"/>
    </sheetView>
  </sheetViews>
  <sheetFormatPr defaultColWidth="9.109375" defaultRowHeight="15.6" x14ac:dyDescent="0.3"/>
  <cols>
    <col min="1" max="1" width="26.6640625" style="3" customWidth="1"/>
    <col min="2" max="2" width="13" style="30" customWidth="1"/>
    <col min="3" max="3" width="18.5546875" style="3" customWidth="1"/>
    <col min="4" max="4" width="31.109375" style="31" customWidth="1"/>
    <col min="5" max="5" width="27.44140625" style="6" customWidth="1"/>
    <col min="6" max="6" width="13.88671875" style="30" customWidth="1"/>
    <col min="7" max="7" width="32.88671875" style="3" customWidth="1"/>
    <col min="8" max="8" width="22.109375" style="6" customWidth="1"/>
    <col min="9" max="9" width="30.88671875" style="6" customWidth="1"/>
    <col min="10" max="10" width="19.88671875" style="3" customWidth="1"/>
    <col min="11" max="12" width="20.109375" style="3" customWidth="1"/>
    <col min="13" max="13" width="19.33203125" style="6" bestFit="1" customWidth="1"/>
    <col min="14" max="14" width="30.88671875" style="6" customWidth="1"/>
    <col min="15" max="15" width="14.109375" style="6" bestFit="1" customWidth="1"/>
    <col min="16" max="16" width="11.6640625" style="3" bestFit="1" customWidth="1"/>
    <col min="17" max="17" width="10.88671875" style="3" bestFit="1" customWidth="1"/>
    <col min="18" max="18" width="9.109375" style="3" customWidth="1"/>
    <col min="19" max="19" width="13.6640625" style="46" customWidth="1"/>
    <col min="20" max="20" width="16.6640625" style="3" customWidth="1"/>
    <col min="21" max="21" width="16.5546875" style="30" customWidth="1"/>
    <col min="22" max="22" width="18.5546875" style="3" customWidth="1"/>
    <col min="23" max="23" width="17.109375" style="3" customWidth="1"/>
    <col min="24" max="24" width="21" style="3" customWidth="1"/>
    <col min="25" max="27" width="17.5546875" style="36" customWidth="1"/>
    <col min="28" max="28" width="30.88671875" style="6" customWidth="1"/>
    <col min="29" max="29" width="16.109375" style="30" customWidth="1"/>
    <col min="30" max="30" width="15.109375" style="30" customWidth="1"/>
    <col min="31" max="31" width="13.33203125" style="30" customWidth="1"/>
    <col min="32" max="32" width="16.6640625" style="6" customWidth="1"/>
    <col min="33" max="33" width="8.88671875" customWidth="1"/>
    <col min="34" max="16384" width="9.109375" style="2"/>
  </cols>
  <sheetData>
    <row r="1" spans="1:33" ht="78.599999999999994" customHeight="1" x14ac:dyDescent="0.3">
      <c r="A1" s="77" t="s">
        <v>0</v>
      </c>
      <c r="B1" s="67" t="s">
        <v>1</v>
      </c>
      <c r="C1" s="75" t="s">
        <v>2</v>
      </c>
      <c r="D1" s="7" t="s">
        <v>3</v>
      </c>
      <c r="E1" s="8" t="s">
        <v>4</v>
      </c>
      <c r="F1" s="9" t="s">
        <v>5</v>
      </c>
      <c r="G1" s="8" t="s">
        <v>6</v>
      </c>
      <c r="H1" s="8" t="s">
        <v>7</v>
      </c>
      <c r="I1" s="71" t="s">
        <v>8</v>
      </c>
      <c r="J1" s="71" t="s">
        <v>9</v>
      </c>
      <c r="K1" s="71" t="s">
        <v>10</v>
      </c>
      <c r="L1" s="71" t="s">
        <v>11</v>
      </c>
      <c r="M1" s="69" t="s">
        <v>12</v>
      </c>
      <c r="N1" s="69" t="s">
        <v>13</v>
      </c>
      <c r="O1" s="69" t="s">
        <v>14</v>
      </c>
      <c r="P1" s="71" t="s">
        <v>15</v>
      </c>
      <c r="Q1" s="71" t="s">
        <v>16</v>
      </c>
      <c r="R1" s="65" t="s">
        <v>17</v>
      </c>
      <c r="S1" s="73" t="s">
        <v>18</v>
      </c>
      <c r="T1" s="65" t="s">
        <v>19</v>
      </c>
      <c r="U1" s="67" t="s">
        <v>20</v>
      </c>
      <c r="V1" s="52" t="s">
        <v>21</v>
      </c>
      <c r="W1" s="53"/>
      <c r="X1" s="53"/>
      <c r="Y1" s="53"/>
      <c r="Z1" s="53"/>
      <c r="AA1" s="54"/>
      <c r="AB1" s="40" t="s">
        <v>22</v>
      </c>
      <c r="AC1" s="57" t="s">
        <v>23</v>
      </c>
      <c r="AD1" s="58"/>
      <c r="AE1" s="59"/>
      <c r="AF1" s="69" t="s">
        <v>24</v>
      </c>
      <c r="AG1" s="1"/>
    </row>
    <row r="2" spans="1:33" ht="35.4" customHeight="1" x14ac:dyDescent="0.3">
      <c r="A2" s="78"/>
      <c r="B2" s="68"/>
      <c r="C2" s="76"/>
      <c r="D2" s="10"/>
      <c r="E2" s="11"/>
      <c r="F2" s="12"/>
      <c r="G2" s="11"/>
      <c r="H2" s="11"/>
      <c r="I2" s="72"/>
      <c r="J2" s="72"/>
      <c r="K2" s="72"/>
      <c r="L2" s="72"/>
      <c r="M2" s="70"/>
      <c r="N2" s="70"/>
      <c r="O2" s="70"/>
      <c r="P2" s="72"/>
      <c r="Q2" s="72"/>
      <c r="R2" s="66"/>
      <c r="S2" s="74"/>
      <c r="T2" s="66"/>
      <c r="U2" s="68"/>
      <c r="V2" s="33" t="s">
        <v>25</v>
      </c>
      <c r="W2" s="33" t="s">
        <v>26</v>
      </c>
      <c r="X2" s="33" t="s">
        <v>27</v>
      </c>
      <c r="Y2" s="33" t="s">
        <v>28</v>
      </c>
      <c r="Z2" s="33" t="s">
        <v>29</v>
      </c>
      <c r="AA2" s="33" t="s">
        <v>30</v>
      </c>
      <c r="AB2" s="60"/>
      <c r="AC2" s="61" t="s">
        <v>26</v>
      </c>
      <c r="AD2" s="61" t="s">
        <v>27</v>
      </c>
      <c r="AE2" s="61" t="s">
        <v>28</v>
      </c>
      <c r="AF2" s="70"/>
    </row>
    <row r="3" spans="1:33" ht="44.25" customHeight="1" x14ac:dyDescent="0.3">
      <c r="A3" s="13" t="s">
        <v>31</v>
      </c>
      <c r="B3" s="14">
        <v>44267</v>
      </c>
      <c r="C3" s="15" t="s">
        <v>32</v>
      </c>
      <c r="D3" s="13" t="s">
        <v>33</v>
      </c>
      <c r="E3" s="16" t="s">
        <v>34</v>
      </c>
      <c r="F3" s="14">
        <v>44302</v>
      </c>
      <c r="G3" s="13" t="s">
        <v>35</v>
      </c>
      <c r="H3" s="15" t="s">
        <v>36</v>
      </c>
      <c r="I3" s="15" t="s">
        <v>37</v>
      </c>
      <c r="J3" s="32">
        <v>6217442799.2600002</v>
      </c>
      <c r="K3" s="33">
        <v>6217442799.2600002</v>
      </c>
      <c r="L3" s="33">
        <v>18652328397.779999</v>
      </c>
      <c r="M3" s="4" t="s">
        <v>38</v>
      </c>
      <c r="N3" s="4" t="s">
        <v>39</v>
      </c>
      <c r="O3" s="17" t="s">
        <v>40</v>
      </c>
      <c r="P3" s="41">
        <v>100</v>
      </c>
      <c r="Q3" s="17">
        <v>0</v>
      </c>
      <c r="R3" s="42" t="s">
        <v>41</v>
      </c>
      <c r="S3" s="43">
        <v>30</v>
      </c>
      <c r="T3" s="33">
        <v>204.82</v>
      </c>
      <c r="U3" s="35">
        <v>6144.5999999999995</v>
      </c>
      <c r="V3" s="32">
        <v>91066929</v>
      </c>
      <c r="W3" s="32" t="s">
        <v>42</v>
      </c>
      <c r="X3" s="32">
        <v>30355643</v>
      </c>
      <c r="Y3" s="32">
        <v>30355643</v>
      </c>
      <c r="Z3" s="34">
        <v>1011854.7666666667</v>
      </c>
      <c r="AA3" s="44">
        <v>1011855</v>
      </c>
      <c r="AB3" s="32"/>
      <c r="AC3" s="19">
        <v>44378</v>
      </c>
      <c r="AD3" s="19">
        <v>44651</v>
      </c>
      <c r="AE3" s="19">
        <v>45016</v>
      </c>
      <c r="AF3" s="64" t="s">
        <v>43</v>
      </c>
    </row>
    <row r="4" spans="1:33" ht="44.25" customHeight="1" x14ac:dyDescent="0.3">
      <c r="A4" s="13" t="s">
        <v>44</v>
      </c>
      <c r="B4" s="14">
        <v>44267</v>
      </c>
      <c r="C4" s="15" t="s">
        <v>32</v>
      </c>
      <c r="D4" s="13" t="s">
        <v>45</v>
      </c>
      <c r="E4" s="16" t="s">
        <v>46</v>
      </c>
      <c r="F4" s="14">
        <v>44305</v>
      </c>
      <c r="G4" s="13" t="s">
        <v>47</v>
      </c>
      <c r="H4" s="17" t="s">
        <v>48</v>
      </c>
      <c r="I4" s="15" t="s">
        <v>49</v>
      </c>
      <c r="J4" s="34">
        <v>4514726372.6800003</v>
      </c>
      <c r="K4" s="35">
        <v>4514726372.6800003</v>
      </c>
      <c r="L4" s="35">
        <v>13544179118.040001</v>
      </c>
      <c r="M4" s="15" t="s">
        <v>50</v>
      </c>
      <c r="N4" s="15" t="s">
        <v>51</v>
      </c>
      <c r="O4" s="21" t="s">
        <v>40</v>
      </c>
      <c r="P4" s="44">
        <v>100</v>
      </c>
      <c r="Q4" s="21">
        <v>0</v>
      </c>
      <c r="R4" s="45" t="s">
        <v>41</v>
      </c>
      <c r="S4" s="15">
        <v>60</v>
      </c>
      <c r="T4" s="35">
        <v>307.82</v>
      </c>
      <c r="U4" s="35">
        <v>18469.2</v>
      </c>
      <c r="V4" s="34">
        <v>44000322</v>
      </c>
      <c r="W4" s="34">
        <v>6360000</v>
      </c>
      <c r="X4" s="34">
        <v>4200000</v>
      </c>
      <c r="Y4" s="34">
        <v>4106774</v>
      </c>
      <c r="Z4" s="34">
        <v>70000</v>
      </c>
      <c r="AA4" s="44">
        <v>70000</v>
      </c>
      <c r="AB4" s="34"/>
      <c r="AC4" s="14">
        <v>44561</v>
      </c>
      <c r="AD4" s="14">
        <v>44926</v>
      </c>
      <c r="AE4" s="14">
        <v>45291</v>
      </c>
      <c r="AF4" s="64" t="s">
        <v>43</v>
      </c>
      <c r="AG4" s="2"/>
    </row>
    <row r="5" spans="1:33" ht="44.25" customHeight="1" x14ac:dyDescent="0.3">
      <c r="A5" s="13" t="s">
        <v>52</v>
      </c>
      <c r="B5" s="14">
        <v>44267</v>
      </c>
      <c r="C5" s="15" t="s">
        <v>32</v>
      </c>
      <c r="D5" s="13" t="s">
        <v>53</v>
      </c>
      <c r="E5" s="16" t="s">
        <v>54</v>
      </c>
      <c r="F5" s="14">
        <v>44306</v>
      </c>
      <c r="G5" s="13" t="s">
        <v>55</v>
      </c>
      <c r="H5" s="17" t="s">
        <v>56</v>
      </c>
      <c r="I5" s="15" t="s">
        <v>57</v>
      </c>
      <c r="J5" s="34">
        <v>2446268314.8600001</v>
      </c>
      <c r="K5" s="35">
        <v>2419915673.1999998</v>
      </c>
      <c r="L5" s="35">
        <v>7622532400.5799999</v>
      </c>
      <c r="M5" s="15" t="s">
        <v>58</v>
      </c>
      <c r="N5" s="15" t="s">
        <v>59</v>
      </c>
      <c r="O5" s="21" t="s">
        <v>60</v>
      </c>
      <c r="P5" s="44">
        <v>0</v>
      </c>
      <c r="Q5" s="21">
        <v>100</v>
      </c>
      <c r="R5" s="45" t="s">
        <v>41</v>
      </c>
      <c r="S5" s="15">
        <v>60</v>
      </c>
      <c r="T5" s="35">
        <v>201.97</v>
      </c>
      <c r="U5" s="35">
        <v>12118.2</v>
      </c>
      <c r="V5" s="34">
        <v>39406670</v>
      </c>
      <c r="W5" s="34">
        <v>13647316</v>
      </c>
      <c r="X5" s="34">
        <v>12112038</v>
      </c>
      <c r="Y5" s="34">
        <v>13647316</v>
      </c>
      <c r="Z5" s="34">
        <v>201867.3</v>
      </c>
      <c r="AA5" s="44">
        <v>201868</v>
      </c>
      <c r="AB5" s="34"/>
      <c r="AC5" s="14">
        <v>44530</v>
      </c>
      <c r="AD5" s="14">
        <v>44774</v>
      </c>
      <c r="AE5" s="14">
        <v>45108</v>
      </c>
      <c r="AF5" s="64" t="s">
        <v>43</v>
      </c>
      <c r="AG5" s="2"/>
    </row>
    <row r="6" spans="1:33" ht="44.25" customHeight="1" x14ac:dyDescent="0.3">
      <c r="A6" s="18" t="s">
        <v>61</v>
      </c>
      <c r="B6" s="19">
        <v>44301</v>
      </c>
      <c r="C6" s="17" t="s">
        <v>32</v>
      </c>
      <c r="D6" s="18" t="s">
        <v>62</v>
      </c>
      <c r="E6" s="20" t="s">
        <v>63</v>
      </c>
      <c r="F6" s="19">
        <v>44368</v>
      </c>
      <c r="G6" s="18" t="s">
        <v>64</v>
      </c>
      <c r="H6" s="21" t="s">
        <v>48</v>
      </c>
      <c r="I6" s="4" t="s">
        <v>65</v>
      </c>
      <c r="J6" s="32">
        <v>234317302.96000001</v>
      </c>
      <c r="K6" s="33">
        <v>234317302.96000001</v>
      </c>
      <c r="L6" s="33">
        <v>702951908.88</v>
      </c>
      <c r="M6" s="4" t="s">
        <v>66</v>
      </c>
      <c r="N6" s="4" t="s">
        <v>67</v>
      </c>
      <c r="O6" s="17" t="s">
        <v>68</v>
      </c>
      <c r="P6" s="41">
        <v>0</v>
      </c>
      <c r="Q6" s="17">
        <v>100</v>
      </c>
      <c r="R6" s="42" t="s">
        <v>69</v>
      </c>
      <c r="S6" s="43">
        <v>112</v>
      </c>
      <c r="T6" s="33">
        <v>1889.29</v>
      </c>
      <c r="U6" s="35">
        <v>211600.47999999998</v>
      </c>
      <c r="V6" s="32">
        <v>372072</v>
      </c>
      <c r="W6" s="32">
        <v>124024</v>
      </c>
      <c r="X6" s="32">
        <v>124024</v>
      </c>
      <c r="Y6" s="32">
        <v>124024</v>
      </c>
      <c r="Z6" s="34">
        <v>1107.3571428571429</v>
      </c>
      <c r="AA6" s="44">
        <v>1108</v>
      </c>
      <c r="AB6" s="32"/>
      <c r="AC6" s="19">
        <v>44392</v>
      </c>
      <c r="AD6" s="19">
        <v>44652</v>
      </c>
      <c r="AE6" s="19">
        <v>45017</v>
      </c>
      <c r="AF6" s="64" t="s">
        <v>43</v>
      </c>
      <c r="AG6" s="2"/>
    </row>
    <row r="7" spans="1:33" ht="44.25" customHeight="1" x14ac:dyDescent="0.3">
      <c r="A7" s="13" t="s">
        <v>70</v>
      </c>
      <c r="B7" s="19">
        <v>44301</v>
      </c>
      <c r="C7" s="17" t="s">
        <v>32</v>
      </c>
      <c r="D7" s="18" t="s">
        <v>71</v>
      </c>
      <c r="E7" s="20" t="s">
        <v>72</v>
      </c>
      <c r="F7" s="19">
        <v>44368</v>
      </c>
      <c r="G7" s="18" t="s">
        <v>73</v>
      </c>
      <c r="H7" s="21" t="s">
        <v>48</v>
      </c>
      <c r="I7" s="4" t="s">
        <v>74</v>
      </c>
      <c r="J7" s="32">
        <v>188459323.84</v>
      </c>
      <c r="K7" s="33">
        <v>188459323.84</v>
      </c>
      <c r="L7" s="33">
        <v>565377971.51999998</v>
      </c>
      <c r="M7" s="4" t="s">
        <v>75</v>
      </c>
      <c r="N7" s="4" t="s">
        <v>76</v>
      </c>
      <c r="O7" s="17" t="s">
        <v>40</v>
      </c>
      <c r="P7" s="41">
        <v>100</v>
      </c>
      <c r="Q7" s="17">
        <v>0</v>
      </c>
      <c r="R7" s="42" t="s">
        <v>69</v>
      </c>
      <c r="S7" s="4">
        <v>56</v>
      </c>
      <c r="T7" s="33">
        <v>1044.6400000000001</v>
      </c>
      <c r="U7" s="35">
        <v>58499.840000000004</v>
      </c>
      <c r="V7" s="32">
        <v>541218</v>
      </c>
      <c r="W7" s="32">
        <v>180406</v>
      </c>
      <c r="X7" s="32">
        <v>180406</v>
      </c>
      <c r="Y7" s="32">
        <v>180406</v>
      </c>
      <c r="Z7" s="34">
        <v>3221.5357142857142</v>
      </c>
      <c r="AA7" s="44">
        <v>3222</v>
      </c>
      <c r="AB7" s="32"/>
      <c r="AC7" s="19">
        <v>44392</v>
      </c>
      <c r="AD7" s="19">
        <v>44652</v>
      </c>
      <c r="AE7" s="19">
        <v>45017</v>
      </c>
      <c r="AF7" s="64" t="s">
        <v>43</v>
      </c>
      <c r="AG7" s="2"/>
    </row>
    <row r="8" spans="1:33" ht="62.4" x14ac:dyDescent="0.3">
      <c r="A8" s="18" t="s">
        <v>725</v>
      </c>
      <c r="B8" s="19">
        <v>44719</v>
      </c>
      <c r="C8" s="17" t="s">
        <v>32</v>
      </c>
      <c r="D8" s="18" t="s">
        <v>726</v>
      </c>
      <c r="E8" s="23" t="s">
        <v>727</v>
      </c>
      <c r="F8" s="19">
        <v>44746</v>
      </c>
      <c r="G8" s="17" t="s">
        <v>728</v>
      </c>
      <c r="H8" s="4" t="s">
        <v>729</v>
      </c>
      <c r="I8" s="4" t="s">
        <v>730</v>
      </c>
      <c r="J8" s="32">
        <v>255175.8</v>
      </c>
      <c r="K8" s="33">
        <v>255175.8</v>
      </c>
      <c r="L8" s="33">
        <v>255175.8</v>
      </c>
      <c r="M8" s="19" t="s">
        <v>731</v>
      </c>
      <c r="N8" s="4" t="s">
        <v>732</v>
      </c>
      <c r="O8" s="4" t="s">
        <v>84</v>
      </c>
      <c r="P8" s="41">
        <v>0</v>
      </c>
      <c r="Q8" s="17">
        <v>100</v>
      </c>
      <c r="R8" s="42" t="s">
        <v>69</v>
      </c>
      <c r="S8" s="17">
        <v>60</v>
      </c>
      <c r="T8" s="33">
        <v>184.91</v>
      </c>
      <c r="U8" s="32">
        <v>11094.6</v>
      </c>
      <c r="V8" s="32">
        <v>1380</v>
      </c>
      <c r="W8" s="32">
        <v>1380</v>
      </c>
      <c r="X8" s="32"/>
      <c r="Y8" s="32"/>
      <c r="Z8" s="32">
        <v>23</v>
      </c>
      <c r="AA8" s="32">
        <v>23</v>
      </c>
      <c r="AB8" s="4"/>
      <c r="AC8" s="19">
        <v>44986</v>
      </c>
      <c r="AD8" s="19"/>
      <c r="AE8" s="19"/>
      <c r="AF8" s="4" t="s">
        <v>43</v>
      </c>
    </row>
    <row r="9" spans="1:33" ht="117.75" customHeight="1" x14ac:dyDescent="0.3">
      <c r="A9" s="18" t="s">
        <v>733</v>
      </c>
      <c r="B9" s="19">
        <v>44719</v>
      </c>
      <c r="C9" s="17" t="s">
        <v>32</v>
      </c>
      <c r="D9" s="18" t="s">
        <v>734</v>
      </c>
      <c r="E9" s="23" t="s">
        <v>735</v>
      </c>
      <c r="F9" s="19">
        <v>44746</v>
      </c>
      <c r="G9" s="18" t="s">
        <v>736</v>
      </c>
      <c r="H9" s="4" t="s">
        <v>393</v>
      </c>
      <c r="I9" s="4" t="s">
        <v>737</v>
      </c>
      <c r="J9" s="32">
        <v>16246512</v>
      </c>
      <c r="K9" s="33">
        <v>16246512</v>
      </c>
      <c r="L9" s="33">
        <v>16246512</v>
      </c>
      <c r="M9" s="4" t="s">
        <v>738</v>
      </c>
      <c r="N9" s="4" t="s">
        <v>739</v>
      </c>
      <c r="O9" s="4" t="s">
        <v>40</v>
      </c>
      <c r="P9" s="41">
        <v>100</v>
      </c>
      <c r="Q9" s="17">
        <v>0</v>
      </c>
      <c r="R9" s="42" t="s">
        <v>69</v>
      </c>
      <c r="S9" s="42">
        <v>120</v>
      </c>
      <c r="T9" s="33">
        <v>65.849999999999994</v>
      </c>
      <c r="U9" s="32">
        <v>7901.9999999999991</v>
      </c>
      <c r="V9" s="32">
        <v>246720</v>
      </c>
      <c r="W9" s="32">
        <v>246720</v>
      </c>
      <c r="X9" s="32"/>
      <c r="Y9" s="32"/>
      <c r="Z9" s="32">
        <v>2056</v>
      </c>
      <c r="AA9" s="32">
        <v>2056</v>
      </c>
      <c r="AB9" s="4"/>
      <c r="AC9" s="19">
        <v>44986</v>
      </c>
      <c r="AD9" s="19"/>
      <c r="AE9" s="19"/>
      <c r="AF9" s="4" t="s">
        <v>43</v>
      </c>
    </row>
    <row r="10" spans="1:33" ht="140.4" x14ac:dyDescent="0.3">
      <c r="A10" s="18" t="s">
        <v>740</v>
      </c>
      <c r="B10" s="19">
        <v>44719</v>
      </c>
      <c r="C10" s="17" t="s">
        <v>32</v>
      </c>
      <c r="D10" s="18" t="s">
        <v>741</v>
      </c>
      <c r="E10" s="23" t="s">
        <v>742</v>
      </c>
      <c r="F10" s="19">
        <v>44746</v>
      </c>
      <c r="G10" s="17" t="s">
        <v>743</v>
      </c>
      <c r="H10" s="4" t="s">
        <v>393</v>
      </c>
      <c r="I10" s="4" t="s">
        <v>744</v>
      </c>
      <c r="J10" s="32">
        <v>9815754</v>
      </c>
      <c r="K10" s="33">
        <v>9815754</v>
      </c>
      <c r="L10" s="33">
        <v>9815754</v>
      </c>
      <c r="M10" s="4" t="s">
        <v>745</v>
      </c>
      <c r="N10" s="4" t="s">
        <v>746</v>
      </c>
      <c r="O10" s="4" t="s">
        <v>40</v>
      </c>
      <c r="P10" s="41">
        <v>100</v>
      </c>
      <c r="Q10" s="17">
        <v>0</v>
      </c>
      <c r="R10" s="17" t="s">
        <v>69</v>
      </c>
      <c r="S10" s="42">
        <v>60</v>
      </c>
      <c r="T10" s="33">
        <v>1.83</v>
      </c>
      <c r="U10" s="32">
        <v>109.80000000000001</v>
      </c>
      <c r="V10" s="32">
        <v>5363800</v>
      </c>
      <c r="W10" s="32">
        <v>5363800</v>
      </c>
      <c r="X10" s="32"/>
      <c r="Y10" s="32"/>
      <c r="Z10" s="32">
        <v>89396.666666666672</v>
      </c>
      <c r="AA10" s="32">
        <v>89397</v>
      </c>
      <c r="AB10" s="4"/>
      <c r="AC10" s="19">
        <v>44986</v>
      </c>
      <c r="AD10" s="19"/>
      <c r="AE10" s="19"/>
      <c r="AF10" s="4" t="s">
        <v>43</v>
      </c>
    </row>
    <row r="11" spans="1:33" ht="57.6" x14ac:dyDescent="0.3">
      <c r="A11" s="18" t="s">
        <v>775</v>
      </c>
      <c r="B11" s="19">
        <v>44721</v>
      </c>
      <c r="C11" s="17" t="s">
        <v>32</v>
      </c>
      <c r="D11" s="18" t="s">
        <v>776</v>
      </c>
      <c r="E11" s="23" t="s">
        <v>777</v>
      </c>
      <c r="F11" s="19">
        <v>44746</v>
      </c>
      <c r="G11" s="18" t="s">
        <v>778</v>
      </c>
      <c r="H11" s="4" t="s">
        <v>48</v>
      </c>
      <c r="I11" s="4" t="s">
        <v>779</v>
      </c>
      <c r="J11" s="32">
        <v>97072971</v>
      </c>
      <c r="K11" s="33">
        <v>97072971</v>
      </c>
      <c r="L11" s="33">
        <v>97072971</v>
      </c>
      <c r="M11" s="4" t="s">
        <v>780</v>
      </c>
      <c r="N11" s="4" t="s">
        <v>781</v>
      </c>
      <c r="O11" s="4" t="s">
        <v>40</v>
      </c>
      <c r="P11" s="41">
        <v>100</v>
      </c>
      <c r="Q11" s="17">
        <v>0</v>
      </c>
      <c r="R11" s="42" t="s">
        <v>69</v>
      </c>
      <c r="S11" s="42">
        <v>30</v>
      </c>
      <c r="T11" s="33">
        <v>21.65</v>
      </c>
      <c r="U11" s="32">
        <v>649.5</v>
      </c>
      <c r="V11" s="32">
        <v>4483740</v>
      </c>
      <c r="W11" s="32">
        <v>4483740</v>
      </c>
      <c r="X11" s="32"/>
      <c r="Y11" s="32"/>
      <c r="Z11" s="32">
        <v>149458</v>
      </c>
      <c r="AA11" s="32">
        <v>149458</v>
      </c>
      <c r="AB11" s="4"/>
      <c r="AC11" s="19">
        <v>44986</v>
      </c>
      <c r="AD11" s="19"/>
      <c r="AE11" s="19"/>
      <c r="AF11" s="4" t="s">
        <v>43</v>
      </c>
    </row>
    <row r="12" spans="1:33" ht="63" customHeight="1" x14ac:dyDescent="0.3">
      <c r="A12" s="18" t="s">
        <v>789</v>
      </c>
      <c r="B12" s="19">
        <v>44721</v>
      </c>
      <c r="C12" s="17" t="s">
        <v>32</v>
      </c>
      <c r="D12" s="18" t="s">
        <v>790</v>
      </c>
      <c r="E12" s="23" t="s">
        <v>791</v>
      </c>
      <c r="F12" s="19">
        <v>44746</v>
      </c>
      <c r="G12" s="17" t="s">
        <v>792</v>
      </c>
      <c r="H12" s="4" t="s">
        <v>793</v>
      </c>
      <c r="I12" s="4" t="s">
        <v>794</v>
      </c>
      <c r="J12" s="32">
        <v>22402406.399999999</v>
      </c>
      <c r="K12" s="33">
        <v>22402406.399999999</v>
      </c>
      <c r="L12" s="33">
        <v>22402406.399999999</v>
      </c>
      <c r="M12" s="19" t="s">
        <v>795</v>
      </c>
      <c r="N12" s="4" t="s">
        <v>796</v>
      </c>
      <c r="O12" s="4" t="s">
        <v>40</v>
      </c>
      <c r="P12" s="41">
        <v>100</v>
      </c>
      <c r="Q12" s="17">
        <v>0</v>
      </c>
      <c r="R12" s="42" t="s">
        <v>69</v>
      </c>
      <c r="S12" s="17">
        <v>60</v>
      </c>
      <c r="T12" s="33">
        <v>28.159999999999997</v>
      </c>
      <c r="U12" s="32">
        <v>1689.6</v>
      </c>
      <c r="V12" s="32">
        <v>795540</v>
      </c>
      <c r="W12" s="32">
        <v>795540</v>
      </c>
      <c r="X12" s="32"/>
      <c r="Y12" s="32"/>
      <c r="Z12" s="32">
        <v>13259</v>
      </c>
      <c r="AA12" s="32">
        <v>13259</v>
      </c>
      <c r="AB12" s="4"/>
      <c r="AC12" s="19">
        <v>44986</v>
      </c>
      <c r="AD12" s="19"/>
      <c r="AE12" s="19"/>
      <c r="AF12" s="4" t="s">
        <v>43</v>
      </c>
    </row>
    <row r="13" spans="1:33" ht="62.4" x14ac:dyDescent="0.3">
      <c r="A13" s="18" t="s">
        <v>797</v>
      </c>
      <c r="B13" s="19">
        <v>44721</v>
      </c>
      <c r="C13" s="17" t="s">
        <v>32</v>
      </c>
      <c r="D13" s="18" t="s">
        <v>798</v>
      </c>
      <c r="E13" s="23" t="s">
        <v>799</v>
      </c>
      <c r="F13" s="19">
        <v>44746</v>
      </c>
      <c r="G13" s="18" t="s">
        <v>800</v>
      </c>
      <c r="H13" s="4" t="s">
        <v>48</v>
      </c>
      <c r="I13" s="4" t="s">
        <v>801</v>
      </c>
      <c r="J13" s="32">
        <v>35863167.600000001</v>
      </c>
      <c r="K13" s="33">
        <v>35863167.600000001</v>
      </c>
      <c r="L13" s="33">
        <v>35863167.600000001</v>
      </c>
      <c r="M13" s="4" t="s">
        <v>802</v>
      </c>
      <c r="N13" s="4" t="s">
        <v>803</v>
      </c>
      <c r="O13" s="4" t="s">
        <v>68</v>
      </c>
      <c r="P13" s="41">
        <v>0</v>
      </c>
      <c r="Q13" s="17">
        <v>100</v>
      </c>
      <c r="R13" s="42" t="s">
        <v>69</v>
      </c>
      <c r="S13" s="42">
        <v>30</v>
      </c>
      <c r="T13" s="33">
        <v>414.22</v>
      </c>
      <c r="U13" s="32">
        <v>12426.6</v>
      </c>
      <c r="V13" s="32">
        <v>86580</v>
      </c>
      <c r="W13" s="32">
        <v>86580</v>
      </c>
      <c r="X13" s="32"/>
      <c r="Y13" s="32"/>
      <c r="Z13" s="32">
        <v>2886</v>
      </c>
      <c r="AA13" s="32">
        <v>2886</v>
      </c>
      <c r="AB13" s="4"/>
      <c r="AC13" s="19">
        <v>44986</v>
      </c>
      <c r="AD13" s="19"/>
      <c r="AE13" s="19"/>
      <c r="AF13" s="4" t="s">
        <v>43</v>
      </c>
    </row>
    <row r="14" spans="1:33" ht="164.25" customHeight="1" x14ac:dyDescent="0.3">
      <c r="A14" s="18" t="s">
        <v>804</v>
      </c>
      <c r="B14" s="19">
        <v>44721</v>
      </c>
      <c r="C14" s="17" t="s">
        <v>32</v>
      </c>
      <c r="D14" s="18" t="s">
        <v>805</v>
      </c>
      <c r="E14" s="23" t="s">
        <v>806</v>
      </c>
      <c r="F14" s="19">
        <v>44746</v>
      </c>
      <c r="G14" s="17" t="s">
        <v>807</v>
      </c>
      <c r="H14" s="4" t="s">
        <v>793</v>
      </c>
      <c r="I14" s="4" t="s">
        <v>808</v>
      </c>
      <c r="J14" s="32">
        <v>2508579</v>
      </c>
      <c r="K14" s="33">
        <v>2508579</v>
      </c>
      <c r="L14" s="33">
        <v>2508579</v>
      </c>
      <c r="M14" s="4" t="s">
        <v>795</v>
      </c>
      <c r="N14" s="4" t="s">
        <v>809</v>
      </c>
      <c r="O14" s="4" t="s">
        <v>40</v>
      </c>
      <c r="P14" s="41">
        <v>100</v>
      </c>
      <c r="Q14" s="17">
        <v>0</v>
      </c>
      <c r="R14" s="42" t="s">
        <v>69</v>
      </c>
      <c r="S14" s="42">
        <v>20</v>
      </c>
      <c r="T14" s="33">
        <v>31.65</v>
      </c>
      <c r="U14" s="32">
        <v>633</v>
      </c>
      <c r="V14" s="32">
        <v>79260</v>
      </c>
      <c r="W14" s="32">
        <v>79260</v>
      </c>
      <c r="X14" s="32"/>
      <c r="Y14" s="32"/>
      <c r="Z14" s="32">
        <v>3963</v>
      </c>
      <c r="AA14" s="32">
        <v>3963</v>
      </c>
      <c r="AB14" s="4"/>
      <c r="AC14" s="19">
        <v>44986</v>
      </c>
      <c r="AD14" s="19"/>
      <c r="AE14" s="19"/>
      <c r="AF14" s="4" t="s">
        <v>43</v>
      </c>
    </row>
    <row r="15" spans="1:33" customFormat="1" ht="62.4" x14ac:dyDescent="0.3">
      <c r="A15" s="18" t="s">
        <v>816</v>
      </c>
      <c r="B15" s="19">
        <v>44721</v>
      </c>
      <c r="C15" s="17" t="s">
        <v>32</v>
      </c>
      <c r="D15" s="18" t="s">
        <v>817</v>
      </c>
      <c r="E15" s="23" t="s">
        <v>818</v>
      </c>
      <c r="F15" s="19">
        <v>44746</v>
      </c>
      <c r="G15" s="18" t="s">
        <v>819</v>
      </c>
      <c r="H15" s="4" t="s">
        <v>48</v>
      </c>
      <c r="I15" s="4" t="s">
        <v>820</v>
      </c>
      <c r="J15" s="32">
        <v>766871</v>
      </c>
      <c r="K15" s="33">
        <v>766871</v>
      </c>
      <c r="L15" s="33">
        <v>766871</v>
      </c>
      <c r="M15" s="4" t="s">
        <v>780</v>
      </c>
      <c r="N15" s="4" t="s">
        <v>821</v>
      </c>
      <c r="O15" s="4" t="s">
        <v>40</v>
      </c>
      <c r="P15" s="41">
        <v>100</v>
      </c>
      <c r="Q15" s="17">
        <v>0</v>
      </c>
      <c r="R15" s="42" t="s">
        <v>69</v>
      </c>
      <c r="S15" s="42">
        <v>60</v>
      </c>
      <c r="T15" s="33">
        <v>4.97</v>
      </c>
      <c r="U15" s="32">
        <v>298.2</v>
      </c>
      <c r="V15" s="32">
        <v>154300</v>
      </c>
      <c r="W15" s="32">
        <v>154300</v>
      </c>
      <c r="X15" s="32"/>
      <c r="Y15" s="32"/>
      <c r="Z15" s="32">
        <v>2571.6666666666665</v>
      </c>
      <c r="AA15" s="32">
        <v>2572</v>
      </c>
      <c r="AB15" s="4"/>
      <c r="AC15" s="19">
        <v>44986</v>
      </c>
      <c r="AD15" s="19"/>
      <c r="AE15" s="19"/>
      <c r="AF15" s="4" t="s">
        <v>43</v>
      </c>
    </row>
    <row r="16" spans="1:33" customFormat="1" ht="195" customHeight="1" x14ac:dyDescent="0.3">
      <c r="A16" s="18" t="s">
        <v>834</v>
      </c>
      <c r="B16" s="19">
        <v>44721</v>
      </c>
      <c r="C16" s="17" t="s">
        <v>32</v>
      </c>
      <c r="D16" s="18" t="s">
        <v>835</v>
      </c>
      <c r="E16" s="23" t="s">
        <v>836</v>
      </c>
      <c r="F16" s="19">
        <v>44746</v>
      </c>
      <c r="G16" s="17" t="s">
        <v>837</v>
      </c>
      <c r="H16" s="4" t="s">
        <v>48</v>
      </c>
      <c r="I16" s="4" t="s">
        <v>838</v>
      </c>
      <c r="J16" s="32">
        <v>16365009.57</v>
      </c>
      <c r="K16" s="33">
        <v>16365009.57</v>
      </c>
      <c r="L16" s="33">
        <v>16365009.57</v>
      </c>
      <c r="M16" s="4" t="s">
        <v>780</v>
      </c>
      <c r="N16" s="4" t="s">
        <v>839</v>
      </c>
      <c r="O16" s="4" t="s">
        <v>40</v>
      </c>
      <c r="P16" s="41">
        <v>100</v>
      </c>
      <c r="Q16" s="17">
        <v>0</v>
      </c>
      <c r="R16" s="42" t="s">
        <v>69</v>
      </c>
      <c r="S16" s="42">
        <v>60</v>
      </c>
      <c r="T16" s="33">
        <v>10.790000000000001</v>
      </c>
      <c r="U16" s="32">
        <v>647.40000000000009</v>
      </c>
      <c r="V16" s="32">
        <v>1516683</v>
      </c>
      <c r="W16" s="32">
        <v>1516683</v>
      </c>
      <c r="X16" s="32"/>
      <c r="Y16" s="32"/>
      <c r="Z16" s="32">
        <v>25278.05</v>
      </c>
      <c r="AA16" s="32">
        <v>25279</v>
      </c>
      <c r="AB16" s="4"/>
      <c r="AC16" s="19">
        <v>44986</v>
      </c>
      <c r="AD16" s="19"/>
      <c r="AE16" s="19"/>
      <c r="AF16" s="4" t="s">
        <v>43</v>
      </c>
    </row>
    <row r="17" spans="1:32" customFormat="1" ht="190.5" customHeight="1" x14ac:dyDescent="0.3">
      <c r="A17" s="18" t="s">
        <v>840</v>
      </c>
      <c r="B17" s="19">
        <v>44722</v>
      </c>
      <c r="C17" s="17" t="s">
        <v>32</v>
      </c>
      <c r="D17" s="18" t="s">
        <v>841</v>
      </c>
      <c r="E17" s="23" t="s">
        <v>842</v>
      </c>
      <c r="F17" s="19">
        <v>44750</v>
      </c>
      <c r="G17" s="18" t="s">
        <v>843</v>
      </c>
      <c r="H17" s="4" t="s">
        <v>56</v>
      </c>
      <c r="I17" s="4" t="s">
        <v>844</v>
      </c>
      <c r="J17" s="32">
        <v>790105012.04999995</v>
      </c>
      <c r="K17" s="33">
        <v>790105012.04999995</v>
      </c>
      <c r="L17" s="33">
        <v>790105012.04999995</v>
      </c>
      <c r="M17" s="4" t="s">
        <v>845</v>
      </c>
      <c r="N17" s="4" t="s">
        <v>846</v>
      </c>
      <c r="O17" s="4" t="s">
        <v>847</v>
      </c>
      <c r="P17" s="41">
        <v>0</v>
      </c>
      <c r="Q17" s="17">
        <v>100</v>
      </c>
      <c r="R17" s="42" t="s">
        <v>69</v>
      </c>
      <c r="S17" s="42">
        <v>30</v>
      </c>
      <c r="T17" s="33">
        <v>524.32999999999993</v>
      </c>
      <c r="U17" s="32">
        <v>15729.899999999998</v>
      </c>
      <c r="V17" s="32">
        <v>1506885</v>
      </c>
      <c r="W17" s="32">
        <v>1506885</v>
      </c>
      <c r="X17" s="32"/>
      <c r="Y17" s="32"/>
      <c r="Z17" s="32">
        <v>50229.5</v>
      </c>
      <c r="AA17" s="32">
        <v>50230</v>
      </c>
      <c r="AB17" s="4"/>
      <c r="AC17" s="19">
        <v>44986</v>
      </c>
      <c r="AD17" s="19"/>
      <c r="AE17" s="19"/>
      <c r="AF17" s="4" t="s">
        <v>43</v>
      </c>
    </row>
    <row r="18" spans="1:32" customFormat="1" ht="57.6" x14ac:dyDescent="0.3">
      <c r="A18" s="18" t="s">
        <v>848</v>
      </c>
      <c r="B18" s="19">
        <v>44722</v>
      </c>
      <c r="C18" s="17" t="s">
        <v>32</v>
      </c>
      <c r="D18" s="18" t="s">
        <v>849</v>
      </c>
      <c r="E18" s="23" t="s">
        <v>850</v>
      </c>
      <c r="F18" s="19">
        <v>44746</v>
      </c>
      <c r="G18" s="17" t="s">
        <v>851</v>
      </c>
      <c r="H18" s="4" t="s">
        <v>48</v>
      </c>
      <c r="I18" s="4" t="s">
        <v>852</v>
      </c>
      <c r="J18" s="32">
        <v>883797.6</v>
      </c>
      <c r="K18" s="33">
        <v>883797.6</v>
      </c>
      <c r="L18" s="33">
        <v>883797.6</v>
      </c>
      <c r="M18" s="4" t="s">
        <v>50</v>
      </c>
      <c r="N18" s="4" t="s">
        <v>853</v>
      </c>
      <c r="O18" s="4" t="s">
        <v>854</v>
      </c>
      <c r="P18" s="41">
        <v>0</v>
      </c>
      <c r="Q18" s="17">
        <v>100</v>
      </c>
      <c r="R18" s="17" t="s">
        <v>69</v>
      </c>
      <c r="S18" s="42">
        <v>60</v>
      </c>
      <c r="T18" s="33">
        <v>33.94</v>
      </c>
      <c r="U18" s="32">
        <v>2036.3999999999999</v>
      </c>
      <c r="V18" s="32">
        <v>26040</v>
      </c>
      <c r="W18" s="32">
        <v>26040</v>
      </c>
      <c r="X18" s="32"/>
      <c r="Y18" s="32"/>
      <c r="Z18" s="32">
        <v>434</v>
      </c>
      <c r="AA18" s="32">
        <v>434</v>
      </c>
      <c r="AB18" s="4"/>
      <c r="AC18" s="19">
        <v>44958</v>
      </c>
      <c r="AD18" s="19"/>
      <c r="AE18" s="19"/>
      <c r="AF18" s="4" t="s">
        <v>43</v>
      </c>
    </row>
    <row r="19" spans="1:32" customFormat="1" ht="218.4" x14ac:dyDescent="0.3">
      <c r="A19" s="18" t="s">
        <v>855</v>
      </c>
      <c r="B19" s="19">
        <v>44722</v>
      </c>
      <c r="C19" s="17" t="s">
        <v>32</v>
      </c>
      <c r="D19" s="18" t="s">
        <v>856</v>
      </c>
      <c r="E19" s="23" t="s">
        <v>857</v>
      </c>
      <c r="F19" s="19">
        <v>44746</v>
      </c>
      <c r="G19" s="18" t="s">
        <v>858</v>
      </c>
      <c r="H19" s="4" t="s">
        <v>393</v>
      </c>
      <c r="I19" s="4" t="s">
        <v>859</v>
      </c>
      <c r="J19" s="32">
        <v>106367039.56</v>
      </c>
      <c r="K19" s="33">
        <v>106367039.56</v>
      </c>
      <c r="L19" s="33">
        <v>106367039.56</v>
      </c>
      <c r="M19" s="4" t="s">
        <v>860</v>
      </c>
      <c r="N19" s="4" t="s">
        <v>861</v>
      </c>
      <c r="O19" s="4" t="s">
        <v>40</v>
      </c>
      <c r="P19" s="41">
        <v>100</v>
      </c>
      <c r="Q19" s="17">
        <v>0</v>
      </c>
      <c r="R19" s="42" t="s">
        <v>69</v>
      </c>
      <c r="S19" s="42">
        <v>60</v>
      </c>
      <c r="T19" s="33">
        <v>88.73</v>
      </c>
      <c r="U19" s="32">
        <v>5323.8</v>
      </c>
      <c r="V19" s="32">
        <v>1198772</v>
      </c>
      <c r="W19" s="32">
        <v>1198772</v>
      </c>
      <c r="X19" s="32"/>
      <c r="Y19" s="32"/>
      <c r="Z19" s="32">
        <v>19979.533333333333</v>
      </c>
      <c r="AA19" s="32">
        <v>19980</v>
      </c>
      <c r="AB19" s="4"/>
      <c r="AC19" s="19">
        <v>44986</v>
      </c>
      <c r="AD19" s="19"/>
      <c r="AE19" s="19"/>
      <c r="AF19" s="4" t="s">
        <v>43</v>
      </c>
    </row>
    <row r="20" spans="1:32" customFormat="1" ht="139.5" customHeight="1" x14ac:dyDescent="0.3">
      <c r="A20" s="18" t="s">
        <v>864</v>
      </c>
      <c r="B20" s="19">
        <v>44728</v>
      </c>
      <c r="C20" s="17" t="s">
        <v>32</v>
      </c>
      <c r="D20" s="18" t="s">
        <v>865</v>
      </c>
      <c r="E20" s="23" t="s">
        <v>866</v>
      </c>
      <c r="F20" s="19">
        <v>44763</v>
      </c>
      <c r="G20" s="18" t="s">
        <v>867</v>
      </c>
      <c r="H20" s="4" t="s">
        <v>377</v>
      </c>
      <c r="I20" s="4" t="s">
        <v>868</v>
      </c>
      <c r="J20" s="32">
        <v>1219198</v>
      </c>
      <c r="K20" s="33">
        <v>1219198</v>
      </c>
      <c r="L20" s="33">
        <v>1219198</v>
      </c>
      <c r="M20" s="4" t="s">
        <v>869</v>
      </c>
      <c r="N20" s="4" t="s">
        <v>870</v>
      </c>
      <c r="O20" s="4" t="s">
        <v>40</v>
      </c>
      <c r="P20" s="41">
        <v>100</v>
      </c>
      <c r="Q20" s="17">
        <v>0</v>
      </c>
      <c r="R20" s="17" t="s">
        <v>85</v>
      </c>
      <c r="S20" s="42">
        <v>240</v>
      </c>
      <c r="T20" s="33">
        <v>1</v>
      </c>
      <c r="U20" s="32">
        <v>240</v>
      </c>
      <c r="V20" s="32">
        <v>1219198</v>
      </c>
      <c r="W20" s="32">
        <v>1219198</v>
      </c>
      <c r="X20" s="32"/>
      <c r="Y20" s="32"/>
      <c r="Z20" s="32">
        <v>5079.9916666666668</v>
      </c>
      <c r="AA20" s="32">
        <v>5080</v>
      </c>
      <c r="AB20" s="4"/>
      <c r="AC20" s="19">
        <v>44986</v>
      </c>
      <c r="AD20" s="19"/>
      <c r="AE20" s="19"/>
      <c r="AF20" s="4" t="s">
        <v>43</v>
      </c>
    </row>
    <row r="21" spans="1:32" customFormat="1" ht="62.4" x14ac:dyDescent="0.3">
      <c r="A21" s="18" t="s">
        <v>871</v>
      </c>
      <c r="B21" s="19">
        <v>44728</v>
      </c>
      <c r="C21" s="17" t="s">
        <v>32</v>
      </c>
      <c r="D21" s="18" t="s">
        <v>872</v>
      </c>
      <c r="E21" s="23" t="s">
        <v>873</v>
      </c>
      <c r="F21" s="19">
        <v>44754</v>
      </c>
      <c r="G21" s="17" t="s">
        <v>874</v>
      </c>
      <c r="H21" s="4" t="s">
        <v>48</v>
      </c>
      <c r="I21" s="4" t="s">
        <v>875</v>
      </c>
      <c r="J21" s="32">
        <v>56931969.030000001</v>
      </c>
      <c r="K21" s="33">
        <v>56931969.030000001</v>
      </c>
      <c r="L21" s="33">
        <v>56931969.030000001</v>
      </c>
      <c r="M21" s="4" t="s">
        <v>876</v>
      </c>
      <c r="N21" s="4" t="s">
        <v>877</v>
      </c>
      <c r="O21" s="4" t="s">
        <v>40</v>
      </c>
      <c r="P21" s="41">
        <v>100</v>
      </c>
      <c r="Q21" s="17">
        <v>0</v>
      </c>
      <c r="R21" s="17" t="s">
        <v>69</v>
      </c>
      <c r="S21" s="42">
        <v>30</v>
      </c>
      <c r="T21" s="33">
        <v>43.71</v>
      </c>
      <c r="U21" s="32">
        <v>1311.3</v>
      </c>
      <c r="V21" s="32">
        <v>1302493</v>
      </c>
      <c r="W21" s="32">
        <v>1302493</v>
      </c>
      <c r="X21" s="32"/>
      <c r="Y21" s="32"/>
      <c r="Z21" s="32">
        <v>43416.433333333334</v>
      </c>
      <c r="AA21" s="32">
        <v>43417</v>
      </c>
      <c r="AB21" s="4"/>
      <c r="AC21" s="19">
        <v>44986</v>
      </c>
      <c r="AD21" s="19"/>
      <c r="AE21" s="19"/>
      <c r="AF21" s="4" t="s">
        <v>43</v>
      </c>
    </row>
    <row r="22" spans="1:32" customFormat="1" x14ac:dyDescent="0.3">
      <c r="A22" s="18" t="s">
        <v>878</v>
      </c>
      <c r="B22" s="19">
        <v>44728</v>
      </c>
      <c r="C22" s="17" t="s">
        <v>32</v>
      </c>
      <c r="D22" s="18" t="s">
        <v>282</v>
      </c>
      <c r="E22" s="23" t="s">
        <v>282</v>
      </c>
      <c r="F22" s="19" t="s">
        <v>282</v>
      </c>
      <c r="G22" s="18" t="s">
        <v>282</v>
      </c>
      <c r="H22" s="4" t="s">
        <v>282</v>
      </c>
      <c r="I22" s="4" t="s">
        <v>879</v>
      </c>
      <c r="J22" s="32">
        <v>0</v>
      </c>
      <c r="K22" s="33">
        <v>0</v>
      </c>
      <c r="L22" s="33">
        <v>0</v>
      </c>
      <c r="M22" s="4"/>
      <c r="N22" s="4"/>
      <c r="O22" s="4"/>
      <c r="P22" s="41"/>
      <c r="Q22" s="17"/>
      <c r="R22" s="17"/>
      <c r="S22" s="42"/>
      <c r="T22" s="33" t="e">
        <v>#DIV/0!</v>
      </c>
      <c r="U22" s="32" t="e">
        <v>#DIV/0!</v>
      </c>
      <c r="V22" s="32">
        <v>0</v>
      </c>
      <c r="W22" s="32"/>
      <c r="X22" s="32"/>
      <c r="Y22" s="32"/>
      <c r="Z22" s="32" t="e">
        <v>#DIV/0!</v>
      </c>
      <c r="AA22" s="32" t="e">
        <v>#DIV/0!</v>
      </c>
      <c r="AB22" s="4"/>
      <c r="AC22" s="19"/>
      <c r="AD22" s="19"/>
      <c r="AE22" s="19"/>
      <c r="AF22" s="4"/>
    </row>
    <row r="23" spans="1:32" customFormat="1" ht="109.5" customHeight="1" x14ac:dyDescent="0.3">
      <c r="A23" s="18" t="s">
        <v>880</v>
      </c>
      <c r="B23" s="19">
        <v>44728</v>
      </c>
      <c r="C23" s="17" t="s">
        <v>32</v>
      </c>
      <c r="D23" s="18" t="s">
        <v>881</v>
      </c>
      <c r="E23" s="23" t="s">
        <v>882</v>
      </c>
      <c r="F23" s="19">
        <v>44764</v>
      </c>
      <c r="G23" s="17" t="s">
        <v>883</v>
      </c>
      <c r="H23" s="4" t="s">
        <v>393</v>
      </c>
      <c r="I23" s="4" t="s">
        <v>884</v>
      </c>
      <c r="J23" s="32">
        <v>164631709.34</v>
      </c>
      <c r="K23" s="33">
        <v>164631709.34</v>
      </c>
      <c r="L23" s="33">
        <v>164631709.34</v>
      </c>
      <c r="M23" s="4" t="s">
        <v>885</v>
      </c>
      <c r="N23" s="4" t="s">
        <v>886</v>
      </c>
      <c r="O23" s="4" t="s">
        <v>40</v>
      </c>
      <c r="P23" s="41">
        <v>100</v>
      </c>
      <c r="Q23" s="17">
        <v>0</v>
      </c>
      <c r="R23" s="17" t="s">
        <v>69</v>
      </c>
      <c r="S23" s="42">
        <v>60</v>
      </c>
      <c r="T23" s="33">
        <v>89.74</v>
      </c>
      <c r="U23" s="32">
        <v>5384.4</v>
      </c>
      <c r="V23" s="32">
        <v>1834541</v>
      </c>
      <c r="W23" s="32">
        <v>1834541</v>
      </c>
      <c r="X23" s="32"/>
      <c r="Y23" s="32"/>
      <c r="Z23" s="32">
        <v>30575.683333333334</v>
      </c>
      <c r="AA23" s="32">
        <v>30576</v>
      </c>
      <c r="AB23" s="4"/>
      <c r="AC23" s="19">
        <v>44986</v>
      </c>
      <c r="AD23" s="19"/>
      <c r="AE23" s="19"/>
      <c r="AF23" s="4" t="s">
        <v>43</v>
      </c>
    </row>
    <row r="24" spans="1:32" customFormat="1" ht="62.4" x14ac:dyDescent="0.3">
      <c r="A24" s="18" t="s">
        <v>887</v>
      </c>
      <c r="B24" s="19">
        <v>44728</v>
      </c>
      <c r="C24" s="17" t="s">
        <v>32</v>
      </c>
      <c r="D24" s="18" t="s">
        <v>888</v>
      </c>
      <c r="E24" s="23" t="s">
        <v>889</v>
      </c>
      <c r="F24" s="19">
        <v>44761</v>
      </c>
      <c r="G24" s="18" t="s">
        <v>890</v>
      </c>
      <c r="H24" s="4" t="s">
        <v>709</v>
      </c>
      <c r="I24" s="4" t="s">
        <v>891</v>
      </c>
      <c r="J24" s="32">
        <v>15234622.199999999</v>
      </c>
      <c r="K24" s="33">
        <v>15234622.199999999</v>
      </c>
      <c r="L24" s="33">
        <v>15234622.199999999</v>
      </c>
      <c r="M24" s="4" t="s">
        <v>892</v>
      </c>
      <c r="N24" s="4" t="s">
        <v>893</v>
      </c>
      <c r="O24" s="4" t="s">
        <v>40</v>
      </c>
      <c r="P24" s="41">
        <v>100</v>
      </c>
      <c r="Q24" s="17">
        <v>0</v>
      </c>
      <c r="R24" s="17" t="s">
        <v>69</v>
      </c>
      <c r="S24" s="42">
        <v>60</v>
      </c>
      <c r="T24" s="33">
        <v>50.169999999999995</v>
      </c>
      <c r="U24" s="32">
        <v>3010.2</v>
      </c>
      <c r="V24" s="32">
        <v>303660</v>
      </c>
      <c r="W24" s="32">
        <v>303660</v>
      </c>
      <c r="X24" s="32"/>
      <c r="Y24" s="32"/>
      <c r="Z24" s="32">
        <v>5061</v>
      </c>
      <c r="AA24" s="32">
        <v>5061</v>
      </c>
      <c r="AB24" s="4"/>
      <c r="AC24" s="19">
        <v>44986</v>
      </c>
      <c r="AD24" s="19"/>
      <c r="AE24" s="19"/>
      <c r="AF24" s="4" t="s">
        <v>43</v>
      </c>
    </row>
    <row r="25" spans="1:32" customFormat="1" ht="141" customHeight="1" x14ac:dyDescent="0.3">
      <c r="A25" s="18" t="s">
        <v>894</v>
      </c>
      <c r="B25" s="19">
        <v>44728</v>
      </c>
      <c r="C25" s="17" t="s">
        <v>32</v>
      </c>
      <c r="D25" s="18" t="s">
        <v>895</v>
      </c>
      <c r="E25" s="23" t="s">
        <v>896</v>
      </c>
      <c r="F25" s="19">
        <v>44754</v>
      </c>
      <c r="G25" s="18" t="s">
        <v>897</v>
      </c>
      <c r="H25" s="4" t="s">
        <v>393</v>
      </c>
      <c r="I25" s="4" t="s">
        <v>898</v>
      </c>
      <c r="J25" s="32">
        <v>228488112.71000001</v>
      </c>
      <c r="K25" s="33">
        <v>228488112.71000001</v>
      </c>
      <c r="L25" s="33">
        <v>228488112.71000001</v>
      </c>
      <c r="M25" s="4" t="s">
        <v>899</v>
      </c>
      <c r="N25" s="4" t="s">
        <v>900</v>
      </c>
      <c r="O25" s="4" t="s">
        <v>40</v>
      </c>
      <c r="P25" s="41">
        <v>100</v>
      </c>
      <c r="Q25" s="17">
        <v>0</v>
      </c>
      <c r="R25" s="17" t="s">
        <v>69</v>
      </c>
      <c r="S25" s="43" t="s">
        <v>901</v>
      </c>
      <c r="T25" s="33">
        <v>27.830000000000002</v>
      </c>
      <c r="U25" s="47" t="s">
        <v>902</v>
      </c>
      <c r="V25" s="32">
        <v>8210137</v>
      </c>
      <c r="W25" s="32">
        <v>8210137</v>
      </c>
      <c r="X25" s="32"/>
      <c r="Y25" s="32"/>
      <c r="Z25" s="32">
        <v>273671.23</v>
      </c>
      <c r="AA25" s="32">
        <v>273672</v>
      </c>
      <c r="AB25" s="4"/>
      <c r="AC25" s="19">
        <v>44986</v>
      </c>
      <c r="AD25" s="19"/>
      <c r="AE25" s="19"/>
      <c r="AF25" s="4" t="s">
        <v>43</v>
      </c>
    </row>
    <row r="26" spans="1:32" customFormat="1" ht="62.4" x14ac:dyDescent="0.3">
      <c r="A26" s="18" t="s">
        <v>903</v>
      </c>
      <c r="B26" s="19">
        <v>44728</v>
      </c>
      <c r="C26" s="17" t="s">
        <v>32</v>
      </c>
      <c r="D26" s="18" t="s">
        <v>904</v>
      </c>
      <c r="E26" s="23" t="s">
        <v>905</v>
      </c>
      <c r="F26" s="19">
        <v>44764</v>
      </c>
      <c r="G26" s="18" t="s">
        <v>906</v>
      </c>
      <c r="H26" s="4" t="s">
        <v>48</v>
      </c>
      <c r="I26" s="4" t="s">
        <v>907</v>
      </c>
      <c r="J26" s="32">
        <v>8821553.4000000004</v>
      </c>
      <c r="K26" s="33">
        <v>8821553.4000000004</v>
      </c>
      <c r="L26" s="33">
        <v>8821553.4000000004</v>
      </c>
      <c r="M26" s="4" t="s">
        <v>908</v>
      </c>
      <c r="N26" s="4" t="s">
        <v>909</v>
      </c>
      <c r="O26" s="4" t="s">
        <v>68</v>
      </c>
      <c r="P26" s="41">
        <v>0</v>
      </c>
      <c r="Q26" s="17">
        <v>100</v>
      </c>
      <c r="R26" s="17" t="s">
        <v>69</v>
      </c>
      <c r="S26" s="42">
        <v>30</v>
      </c>
      <c r="T26" s="33">
        <v>387.42</v>
      </c>
      <c r="U26" s="32">
        <v>11622.6</v>
      </c>
      <c r="V26" s="32">
        <v>22770</v>
      </c>
      <c r="W26" s="32">
        <v>22770</v>
      </c>
      <c r="X26" s="32"/>
      <c r="Y26" s="32"/>
      <c r="Z26" s="32">
        <v>759</v>
      </c>
      <c r="AA26" s="32">
        <v>759</v>
      </c>
      <c r="AB26" s="4"/>
      <c r="AC26" s="19">
        <v>44958</v>
      </c>
      <c r="AD26" s="19"/>
      <c r="AE26" s="19"/>
      <c r="AF26" s="4" t="s">
        <v>43</v>
      </c>
    </row>
    <row r="27" spans="1:32" customFormat="1" ht="57.6" x14ac:dyDescent="0.3">
      <c r="A27" s="18" t="s">
        <v>910</v>
      </c>
      <c r="B27" s="19">
        <v>44728</v>
      </c>
      <c r="C27" s="17" t="s">
        <v>32</v>
      </c>
      <c r="D27" s="18" t="s">
        <v>911</v>
      </c>
      <c r="E27" s="23" t="s">
        <v>912</v>
      </c>
      <c r="F27" s="19">
        <v>44761</v>
      </c>
      <c r="G27" s="18" t="s">
        <v>913</v>
      </c>
      <c r="H27" s="4" t="s">
        <v>48</v>
      </c>
      <c r="I27" s="4" t="s">
        <v>914</v>
      </c>
      <c r="J27" s="32">
        <v>41465835.600000001</v>
      </c>
      <c r="K27" s="33">
        <v>41465835.600000001</v>
      </c>
      <c r="L27" s="33">
        <v>41465835.600000001</v>
      </c>
      <c r="M27" s="4" t="s">
        <v>915</v>
      </c>
      <c r="N27" s="4" t="s">
        <v>916</v>
      </c>
      <c r="O27" s="4" t="s">
        <v>40</v>
      </c>
      <c r="P27" s="41">
        <v>100</v>
      </c>
      <c r="Q27" s="17">
        <v>0</v>
      </c>
      <c r="R27" s="17" t="s">
        <v>69</v>
      </c>
      <c r="S27" s="42">
        <v>60</v>
      </c>
      <c r="T27" s="33">
        <v>14.790000000000001</v>
      </c>
      <c r="U27" s="32">
        <v>887.40000000000009</v>
      </c>
      <c r="V27" s="32">
        <v>2803640</v>
      </c>
      <c r="W27" s="32">
        <v>2803640</v>
      </c>
      <c r="X27" s="32"/>
      <c r="Y27" s="32"/>
      <c r="Z27" s="32">
        <v>46727.333333333336</v>
      </c>
      <c r="AA27" s="32">
        <v>46728</v>
      </c>
      <c r="AB27" s="4"/>
      <c r="AC27" s="19">
        <v>44986</v>
      </c>
      <c r="AD27" s="19"/>
      <c r="AE27" s="19"/>
      <c r="AF27" s="4" t="s">
        <v>43</v>
      </c>
    </row>
    <row r="28" spans="1:32" customFormat="1" ht="57.6" x14ac:dyDescent="0.3">
      <c r="A28" s="18" t="s">
        <v>917</v>
      </c>
      <c r="B28" s="19">
        <v>44728</v>
      </c>
      <c r="C28" s="17" t="s">
        <v>32</v>
      </c>
      <c r="D28" s="18" t="s">
        <v>918</v>
      </c>
      <c r="E28" s="23" t="s">
        <v>919</v>
      </c>
      <c r="F28" s="19">
        <v>44764</v>
      </c>
      <c r="G28" s="18" t="s">
        <v>920</v>
      </c>
      <c r="H28" s="4" t="s">
        <v>48</v>
      </c>
      <c r="I28" s="4" t="s">
        <v>921</v>
      </c>
      <c r="J28" s="32">
        <v>67280361.719999999</v>
      </c>
      <c r="K28" s="33">
        <v>67280361.719999999</v>
      </c>
      <c r="L28" s="33">
        <v>67280361.719999999</v>
      </c>
      <c r="M28" s="4" t="s">
        <v>915</v>
      </c>
      <c r="N28" s="4" t="s">
        <v>922</v>
      </c>
      <c r="O28" s="4" t="s">
        <v>40</v>
      </c>
      <c r="P28" s="41">
        <v>100</v>
      </c>
      <c r="Q28" s="17">
        <v>0</v>
      </c>
      <c r="R28" s="17" t="s">
        <v>69</v>
      </c>
      <c r="S28" s="42">
        <v>30</v>
      </c>
      <c r="T28" s="33">
        <v>25.82</v>
      </c>
      <c r="U28" s="32">
        <v>774.6</v>
      </c>
      <c r="V28" s="32">
        <v>2605746</v>
      </c>
      <c r="W28" s="32">
        <v>2605746</v>
      </c>
      <c r="X28" s="32"/>
      <c r="Y28" s="32"/>
      <c r="Z28" s="32">
        <v>86858.2</v>
      </c>
      <c r="AA28" s="32">
        <v>86859</v>
      </c>
      <c r="AB28" s="4"/>
      <c r="AC28" s="19">
        <v>45047</v>
      </c>
      <c r="AD28" s="19"/>
      <c r="AE28" s="19"/>
      <c r="AF28" s="4" t="s">
        <v>43</v>
      </c>
    </row>
    <row r="29" spans="1:32" customFormat="1" ht="31.2" x14ac:dyDescent="0.3">
      <c r="A29" s="18" t="s">
        <v>923</v>
      </c>
      <c r="B29" s="19">
        <v>44728</v>
      </c>
      <c r="C29" s="17" t="s">
        <v>32</v>
      </c>
      <c r="D29" s="18" t="s">
        <v>282</v>
      </c>
      <c r="E29" s="4" t="s">
        <v>282</v>
      </c>
      <c r="F29" s="19" t="s">
        <v>282</v>
      </c>
      <c r="G29" s="17" t="s">
        <v>282</v>
      </c>
      <c r="H29" s="4" t="s">
        <v>282</v>
      </c>
      <c r="I29" s="4" t="s">
        <v>924</v>
      </c>
      <c r="J29" s="32">
        <v>0</v>
      </c>
      <c r="K29" s="33">
        <v>0</v>
      </c>
      <c r="L29" s="33">
        <v>0</v>
      </c>
      <c r="M29" s="4"/>
      <c r="N29" s="4"/>
      <c r="O29" s="4"/>
      <c r="P29" s="41"/>
      <c r="Q29" s="17"/>
      <c r="R29" s="17"/>
      <c r="S29" s="42"/>
      <c r="T29" s="33" t="e">
        <v>#DIV/0!</v>
      </c>
      <c r="U29" s="32" t="e">
        <v>#DIV/0!</v>
      </c>
      <c r="V29" s="32">
        <v>0</v>
      </c>
      <c r="W29" s="32"/>
      <c r="X29" s="32"/>
      <c r="Y29" s="32"/>
      <c r="Z29" s="32" t="e">
        <v>#DIV/0!</v>
      </c>
      <c r="AA29" s="32" t="e">
        <v>#DIV/0!</v>
      </c>
      <c r="AB29" s="4"/>
      <c r="AC29" s="19"/>
      <c r="AD29" s="19"/>
      <c r="AE29" s="19"/>
      <c r="AF29" s="4"/>
    </row>
    <row r="30" spans="1:32" customFormat="1" ht="57.6" x14ac:dyDescent="0.3">
      <c r="A30" s="18" t="s">
        <v>925</v>
      </c>
      <c r="B30" s="19">
        <v>44728</v>
      </c>
      <c r="C30" s="17" t="s">
        <v>32</v>
      </c>
      <c r="D30" s="18" t="s">
        <v>926</v>
      </c>
      <c r="E30" s="23" t="s">
        <v>927</v>
      </c>
      <c r="F30" s="19">
        <v>44764</v>
      </c>
      <c r="G30" s="18" t="s">
        <v>928</v>
      </c>
      <c r="H30" s="4" t="s">
        <v>48</v>
      </c>
      <c r="I30" s="4" t="s">
        <v>929</v>
      </c>
      <c r="J30" s="32">
        <v>58337559.280000001</v>
      </c>
      <c r="K30" s="33">
        <v>58337559.280000001</v>
      </c>
      <c r="L30" s="33">
        <v>58337559.280000001</v>
      </c>
      <c r="M30" s="4" t="s">
        <v>50</v>
      </c>
      <c r="N30" s="4" t="s">
        <v>930</v>
      </c>
      <c r="O30" s="4" t="s">
        <v>854</v>
      </c>
      <c r="P30" s="41">
        <v>0</v>
      </c>
      <c r="Q30" s="17">
        <v>100</v>
      </c>
      <c r="R30" s="17" t="s">
        <v>69</v>
      </c>
      <c r="S30" s="42">
        <v>60</v>
      </c>
      <c r="T30" s="33">
        <v>127.82000000000001</v>
      </c>
      <c r="U30" s="32">
        <v>7669.2000000000007</v>
      </c>
      <c r="V30" s="32">
        <v>456404</v>
      </c>
      <c r="W30" s="32">
        <v>456404</v>
      </c>
      <c r="X30" s="32"/>
      <c r="Y30" s="32"/>
      <c r="Z30" s="32">
        <v>7606.7333333333336</v>
      </c>
      <c r="AA30" s="32">
        <v>7607</v>
      </c>
      <c r="AB30" s="4"/>
      <c r="AC30" s="19">
        <v>44986</v>
      </c>
      <c r="AD30" s="19"/>
      <c r="AE30" s="19"/>
      <c r="AF30" s="4" t="s">
        <v>43</v>
      </c>
    </row>
    <row r="31" spans="1:32" customFormat="1" ht="82.5" customHeight="1" x14ac:dyDescent="0.3">
      <c r="A31" s="18" t="s">
        <v>931</v>
      </c>
      <c r="B31" s="19">
        <v>44728</v>
      </c>
      <c r="C31" s="17" t="s">
        <v>32</v>
      </c>
      <c r="D31" s="18" t="s">
        <v>932</v>
      </c>
      <c r="E31" s="23" t="s">
        <v>933</v>
      </c>
      <c r="F31" s="19">
        <v>44754</v>
      </c>
      <c r="G31" s="17" t="s">
        <v>934</v>
      </c>
      <c r="H31" s="4" t="s">
        <v>377</v>
      </c>
      <c r="I31" s="4" t="s">
        <v>935</v>
      </c>
      <c r="J31" s="32">
        <v>2651440</v>
      </c>
      <c r="K31" s="33">
        <v>2651440</v>
      </c>
      <c r="L31" s="33">
        <v>2651440</v>
      </c>
      <c r="M31" s="4" t="s">
        <v>936</v>
      </c>
      <c r="N31" s="4" t="s">
        <v>937</v>
      </c>
      <c r="O31" s="4" t="s">
        <v>40</v>
      </c>
      <c r="P31" s="41">
        <v>100</v>
      </c>
      <c r="Q31" s="17">
        <v>0</v>
      </c>
      <c r="R31" s="17" t="s">
        <v>85</v>
      </c>
      <c r="S31" s="42">
        <v>200</v>
      </c>
      <c r="T31" s="33">
        <v>2.2000000000000002</v>
      </c>
      <c r="U31" s="32">
        <v>440.00000000000006</v>
      </c>
      <c r="V31" s="32">
        <v>1205200</v>
      </c>
      <c r="W31" s="32">
        <v>1205200</v>
      </c>
      <c r="X31" s="32"/>
      <c r="Y31" s="32"/>
      <c r="Z31" s="32">
        <v>6026</v>
      </c>
      <c r="AA31" s="32">
        <v>6026</v>
      </c>
      <c r="AB31" s="4"/>
      <c r="AC31" s="19">
        <v>44986</v>
      </c>
      <c r="AD31" s="19"/>
      <c r="AE31" s="19"/>
      <c r="AF31" s="4" t="s">
        <v>43</v>
      </c>
    </row>
    <row r="32" spans="1:32" customFormat="1" ht="111" customHeight="1" x14ac:dyDescent="0.3">
      <c r="A32" s="18" t="s">
        <v>938</v>
      </c>
      <c r="B32" s="19">
        <v>44728</v>
      </c>
      <c r="C32" s="17" t="s">
        <v>32</v>
      </c>
      <c r="D32" s="18" t="s">
        <v>939</v>
      </c>
      <c r="E32" s="23" t="s">
        <v>940</v>
      </c>
      <c r="F32" s="19">
        <v>44762</v>
      </c>
      <c r="G32" s="17" t="s">
        <v>941</v>
      </c>
      <c r="H32" s="4" t="s">
        <v>56</v>
      </c>
      <c r="I32" s="4" t="s">
        <v>942</v>
      </c>
      <c r="J32" s="32">
        <v>2279052</v>
      </c>
      <c r="K32" s="33">
        <v>2279052</v>
      </c>
      <c r="L32" s="33">
        <v>2279052</v>
      </c>
      <c r="M32" s="4" t="s">
        <v>943</v>
      </c>
      <c r="N32" s="4" t="s">
        <v>944</v>
      </c>
      <c r="O32" s="4" t="s">
        <v>60</v>
      </c>
      <c r="P32" s="41">
        <v>0</v>
      </c>
      <c r="Q32" s="17">
        <v>100</v>
      </c>
      <c r="R32" s="17" t="s">
        <v>69</v>
      </c>
      <c r="S32" s="42">
        <v>120</v>
      </c>
      <c r="T32" s="33">
        <v>64.38</v>
      </c>
      <c r="U32" s="32">
        <v>7725.5999999999995</v>
      </c>
      <c r="V32" s="32">
        <v>35400</v>
      </c>
      <c r="W32" s="32">
        <v>35400</v>
      </c>
      <c r="X32" s="32"/>
      <c r="Y32" s="32"/>
      <c r="Z32" s="32">
        <v>295</v>
      </c>
      <c r="AA32" s="32">
        <v>295</v>
      </c>
      <c r="AB32" s="4"/>
      <c r="AC32" s="19">
        <v>44958</v>
      </c>
      <c r="AD32" s="19"/>
      <c r="AE32" s="19"/>
      <c r="AF32" s="4" t="s">
        <v>43</v>
      </c>
    </row>
    <row r="33" spans="1:32" customFormat="1" ht="137.25" customHeight="1" x14ac:dyDescent="0.3">
      <c r="A33" s="18" t="s">
        <v>945</v>
      </c>
      <c r="B33" s="19">
        <v>44728</v>
      </c>
      <c r="C33" s="17" t="s">
        <v>32</v>
      </c>
      <c r="D33" s="18" t="s">
        <v>946</v>
      </c>
      <c r="E33" s="23" t="s">
        <v>947</v>
      </c>
      <c r="F33" s="19">
        <v>44764</v>
      </c>
      <c r="G33" s="18" t="s">
        <v>948</v>
      </c>
      <c r="H33" s="4" t="s">
        <v>393</v>
      </c>
      <c r="I33" s="4" t="s">
        <v>949</v>
      </c>
      <c r="J33" s="32">
        <v>13189039.5</v>
      </c>
      <c r="K33" s="33">
        <v>13189039.5</v>
      </c>
      <c r="L33" s="33">
        <v>13189039.5</v>
      </c>
      <c r="M33" s="4" t="s">
        <v>950</v>
      </c>
      <c r="N33" s="4" t="s">
        <v>951</v>
      </c>
      <c r="O33" s="4" t="s">
        <v>40</v>
      </c>
      <c r="P33" s="41">
        <v>100</v>
      </c>
      <c r="Q33" s="17">
        <v>0</v>
      </c>
      <c r="R33" s="17" t="s">
        <v>69</v>
      </c>
      <c r="S33" s="42">
        <v>30</v>
      </c>
      <c r="T33" s="33">
        <v>4.83</v>
      </c>
      <c r="U33" s="32">
        <v>144.9</v>
      </c>
      <c r="V33" s="32">
        <v>2730650</v>
      </c>
      <c r="W33" s="32">
        <v>1200000</v>
      </c>
      <c r="X33" s="32">
        <v>1530650</v>
      </c>
      <c r="Y33" s="32"/>
      <c r="Z33" s="32">
        <v>91021.666666666672</v>
      </c>
      <c r="AA33" s="32">
        <v>91022</v>
      </c>
      <c r="AB33" s="4"/>
      <c r="AC33" s="19">
        <v>44986</v>
      </c>
      <c r="AD33" s="19">
        <v>45108</v>
      </c>
      <c r="AE33" s="19"/>
      <c r="AF33" s="4" t="s">
        <v>43</v>
      </c>
    </row>
    <row r="34" spans="1:32" customFormat="1" ht="78" x14ac:dyDescent="0.3">
      <c r="A34" s="18" t="s">
        <v>952</v>
      </c>
      <c r="B34" s="19">
        <v>44728</v>
      </c>
      <c r="C34" s="17" t="s">
        <v>32</v>
      </c>
      <c r="D34" s="18" t="s">
        <v>953</v>
      </c>
      <c r="E34" s="23" t="s">
        <v>954</v>
      </c>
      <c r="F34" s="19">
        <v>44764</v>
      </c>
      <c r="G34" s="18" t="s">
        <v>955</v>
      </c>
      <c r="H34" s="4" t="s">
        <v>393</v>
      </c>
      <c r="I34" s="4" t="s">
        <v>956</v>
      </c>
      <c r="J34" s="32">
        <v>3935547</v>
      </c>
      <c r="K34" s="33">
        <v>3935547</v>
      </c>
      <c r="L34" s="33">
        <v>3935547</v>
      </c>
      <c r="M34" s="4" t="s">
        <v>957</v>
      </c>
      <c r="N34" s="4" t="s">
        <v>958</v>
      </c>
      <c r="O34" s="4" t="s">
        <v>40</v>
      </c>
      <c r="P34" s="41">
        <v>100</v>
      </c>
      <c r="Q34" s="17">
        <v>0</v>
      </c>
      <c r="R34" s="17" t="s">
        <v>69</v>
      </c>
      <c r="S34" s="42">
        <v>60</v>
      </c>
      <c r="T34" s="33">
        <v>2.97</v>
      </c>
      <c r="U34" s="32">
        <v>178.20000000000002</v>
      </c>
      <c r="V34" s="32">
        <v>1325100</v>
      </c>
      <c r="W34" s="32">
        <v>1325100</v>
      </c>
      <c r="X34" s="32"/>
      <c r="Y34" s="32"/>
      <c r="Z34" s="32">
        <v>22085</v>
      </c>
      <c r="AA34" s="32">
        <v>22085</v>
      </c>
      <c r="AB34" s="4"/>
      <c r="AC34" s="19">
        <v>44986</v>
      </c>
      <c r="AD34" s="19"/>
      <c r="AE34" s="19"/>
      <c r="AF34" s="4" t="s">
        <v>43</v>
      </c>
    </row>
    <row r="35" spans="1:32" customFormat="1" ht="148.5" customHeight="1" x14ac:dyDescent="0.3">
      <c r="A35" s="18" t="s">
        <v>959</v>
      </c>
      <c r="B35" s="19">
        <v>44728</v>
      </c>
      <c r="C35" s="17" t="s">
        <v>32</v>
      </c>
      <c r="D35" s="18" t="s">
        <v>960</v>
      </c>
      <c r="E35" s="23" t="s">
        <v>961</v>
      </c>
      <c r="F35" s="19">
        <v>44754</v>
      </c>
      <c r="G35" s="18" t="s">
        <v>962</v>
      </c>
      <c r="H35" s="4" t="s">
        <v>393</v>
      </c>
      <c r="I35" s="4" t="s">
        <v>963</v>
      </c>
      <c r="J35" s="32">
        <v>26702936.399999999</v>
      </c>
      <c r="K35" s="33">
        <v>26702936.399999999</v>
      </c>
      <c r="L35" s="33">
        <v>26702936.399999999</v>
      </c>
      <c r="M35" s="4" t="s">
        <v>964</v>
      </c>
      <c r="N35" s="4" t="s">
        <v>965</v>
      </c>
      <c r="O35" s="4" t="s">
        <v>40</v>
      </c>
      <c r="P35" s="41">
        <v>100</v>
      </c>
      <c r="Q35" s="17">
        <v>0</v>
      </c>
      <c r="R35" s="17" t="s">
        <v>69</v>
      </c>
      <c r="S35" s="42">
        <v>60</v>
      </c>
      <c r="T35" s="33">
        <v>6.7399999999999993</v>
      </c>
      <c r="U35" s="32">
        <v>404.4</v>
      </c>
      <c r="V35" s="32">
        <v>3961860</v>
      </c>
      <c r="W35" s="32">
        <v>3961860</v>
      </c>
      <c r="X35" s="32"/>
      <c r="Y35" s="32"/>
      <c r="Z35" s="32">
        <v>66031</v>
      </c>
      <c r="AA35" s="32">
        <v>66031</v>
      </c>
      <c r="AB35" s="4"/>
      <c r="AC35" s="19">
        <v>44986</v>
      </c>
      <c r="AD35" s="19"/>
      <c r="AE35" s="19"/>
      <c r="AF35" s="4" t="s">
        <v>43</v>
      </c>
    </row>
    <row r="36" spans="1:32" customFormat="1" ht="86.25" customHeight="1" x14ac:dyDescent="0.3">
      <c r="A36" s="18" t="s">
        <v>966</v>
      </c>
      <c r="B36" s="19">
        <v>44728</v>
      </c>
      <c r="C36" s="17" t="s">
        <v>32</v>
      </c>
      <c r="D36" s="18" t="s">
        <v>967</v>
      </c>
      <c r="E36" s="23" t="s">
        <v>968</v>
      </c>
      <c r="F36" s="19">
        <v>44762</v>
      </c>
      <c r="G36" s="18" t="s">
        <v>969</v>
      </c>
      <c r="H36" s="4" t="s">
        <v>393</v>
      </c>
      <c r="I36" s="4" t="s">
        <v>970</v>
      </c>
      <c r="J36" s="32">
        <v>151029959.40000001</v>
      </c>
      <c r="K36" s="33">
        <v>151029959.40000001</v>
      </c>
      <c r="L36" s="33">
        <v>151029959.40000001</v>
      </c>
      <c r="M36" s="4" t="s">
        <v>971</v>
      </c>
      <c r="N36" s="4" t="s">
        <v>972</v>
      </c>
      <c r="O36" s="4" t="s">
        <v>40</v>
      </c>
      <c r="P36" s="41">
        <v>100</v>
      </c>
      <c r="Q36" s="17">
        <v>0</v>
      </c>
      <c r="R36" s="17" t="s">
        <v>69</v>
      </c>
      <c r="S36" s="43" t="s">
        <v>973</v>
      </c>
      <c r="T36" s="33">
        <v>3.49</v>
      </c>
      <c r="U36" s="43" t="s">
        <v>974</v>
      </c>
      <c r="V36" s="32">
        <v>43275060</v>
      </c>
      <c r="W36" s="32">
        <v>43275060</v>
      </c>
      <c r="X36" s="32"/>
      <c r="Y36" s="32"/>
      <c r="Z36" s="32">
        <v>1442502</v>
      </c>
      <c r="AA36" s="32">
        <v>1442502</v>
      </c>
      <c r="AB36" s="4"/>
      <c r="AC36" s="19">
        <v>44986</v>
      </c>
      <c r="AD36" s="19"/>
      <c r="AE36" s="19"/>
      <c r="AF36" s="4" t="s">
        <v>43</v>
      </c>
    </row>
    <row r="37" spans="1:32" customFormat="1" ht="123.75" customHeight="1" x14ac:dyDescent="0.3">
      <c r="A37" s="18" t="s">
        <v>975</v>
      </c>
      <c r="B37" s="19">
        <v>44728</v>
      </c>
      <c r="C37" s="17" t="s">
        <v>32</v>
      </c>
      <c r="D37" s="18" t="s">
        <v>976</v>
      </c>
      <c r="E37" s="23" t="s">
        <v>977</v>
      </c>
      <c r="F37" s="19">
        <v>44760</v>
      </c>
      <c r="G37" s="18" t="s">
        <v>978</v>
      </c>
      <c r="H37" s="4" t="s">
        <v>393</v>
      </c>
      <c r="I37" s="4" t="s">
        <v>979</v>
      </c>
      <c r="J37" s="32">
        <v>356967443.56</v>
      </c>
      <c r="K37" s="33">
        <v>356967443.56</v>
      </c>
      <c r="L37" s="33">
        <v>356967443.56</v>
      </c>
      <c r="M37" s="4" t="s">
        <v>980</v>
      </c>
      <c r="N37" s="4" t="s">
        <v>981</v>
      </c>
      <c r="O37" s="4" t="s">
        <v>40</v>
      </c>
      <c r="P37" s="41">
        <v>100</v>
      </c>
      <c r="Q37" s="17">
        <v>0</v>
      </c>
      <c r="R37" s="17" t="s">
        <v>69</v>
      </c>
      <c r="S37" s="43" t="s">
        <v>982</v>
      </c>
      <c r="T37" s="33">
        <v>179.27</v>
      </c>
      <c r="U37" s="47" t="s">
        <v>983</v>
      </c>
      <c r="V37" s="32">
        <v>1991228</v>
      </c>
      <c r="W37" s="32">
        <v>1991228</v>
      </c>
      <c r="X37" s="32"/>
      <c r="Y37" s="32"/>
      <c r="Z37" s="32">
        <v>66374.259999999995</v>
      </c>
      <c r="AA37" s="32">
        <v>66375</v>
      </c>
      <c r="AB37" s="4"/>
      <c r="AC37" s="19">
        <v>44986</v>
      </c>
      <c r="AD37" s="19"/>
      <c r="AE37" s="19"/>
      <c r="AF37" s="4" t="s">
        <v>43</v>
      </c>
    </row>
    <row r="38" spans="1:32" customFormat="1" ht="151.5" customHeight="1" x14ac:dyDescent="0.3">
      <c r="A38" s="18" t="s">
        <v>984</v>
      </c>
      <c r="B38" s="19">
        <v>44728</v>
      </c>
      <c r="C38" s="17" t="s">
        <v>32</v>
      </c>
      <c r="D38" s="18" t="s">
        <v>985</v>
      </c>
      <c r="E38" s="23" t="s">
        <v>986</v>
      </c>
      <c r="F38" s="19">
        <v>44762</v>
      </c>
      <c r="G38" s="18" t="s">
        <v>987</v>
      </c>
      <c r="H38" s="4" t="s">
        <v>56</v>
      </c>
      <c r="I38" s="4" t="s">
        <v>988</v>
      </c>
      <c r="J38" s="32">
        <v>1052122413.6</v>
      </c>
      <c r="K38" s="33">
        <v>1052122413.6</v>
      </c>
      <c r="L38" s="33">
        <v>1052122413.6</v>
      </c>
      <c r="M38" s="4" t="s">
        <v>989</v>
      </c>
      <c r="N38" s="4" t="s">
        <v>990</v>
      </c>
      <c r="O38" s="4" t="s">
        <v>40</v>
      </c>
      <c r="P38" s="41">
        <v>100</v>
      </c>
      <c r="Q38" s="17">
        <v>0</v>
      </c>
      <c r="R38" s="17" t="s">
        <v>69</v>
      </c>
      <c r="S38" s="42">
        <v>30</v>
      </c>
      <c r="T38" s="33">
        <v>218.16</v>
      </c>
      <c r="U38" s="32">
        <v>6544.8</v>
      </c>
      <c r="V38" s="32">
        <v>4822710</v>
      </c>
      <c r="W38" s="32">
        <v>4822710</v>
      </c>
      <c r="X38" s="32"/>
      <c r="Y38" s="32"/>
      <c r="Z38" s="32">
        <v>160757</v>
      </c>
      <c r="AA38" s="32">
        <v>160757</v>
      </c>
      <c r="AB38" s="4"/>
      <c r="AC38" s="19">
        <v>44986</v>
      </c>
      <c r="AD38" s="19"/>
      <c r="AE38" s="19"/>
      <c r="AF38" s="4" t="s">
        <v>43</v>
      </c>
    </row>
    <row r="39" spans="1:32" customFormat="1" ht="156" x14ac:dyDescent="0.3">
      <c r="A39" s="18" t="s">
        <v>991</v>
      </c>
      <c r="B39" s="19">
        <v>44728</v>
      </c>
      <c r="C39" s="17" t="s">
        <v>32</v>
      </c>
      <c r="D39" s="18" t="s">
        <v>992</v>
      </c>
      <c r="E39" s="23" t="s">
        <v>993</v>
      </c>
      <c r="F39" s="19">
        <v>44761</v>
      </c>
      <c r="G39" s="18" t="s">
        <v>994</v>
      </c>
      <c r="H39" s="4" t="s">
        <v>56</v>
      </c>
      <c r="I39" s="4" t="s">
        <v>995</v>
      </c>
      <c r="J39" s="32">
        <v>596590538.95000005</v>
      </c>
      <c r="K39" s="33">
        <v>596590538.95000005</v>
      </c>
      <c r="L39" s="33">
        <v>596590538.95000005</v>
      </c>
      <c r="M39" s="4" t="s">
        <v>996</v>
      </c>
      <c r="N39" s="4" t="s">
        <v>997</v>
      </c>
      <c r="O39" s="4" t="s">
        <v>998</v>
      </c>
      <c r="P39" s="41">
        <v>0</v>
      </c>
      <c r="Q39" s="17">
        <v>100</v>
      </c>
      <c r="R39" s="17" t="s">
        <v>69</v>
      </c>
      <c r="S39" s="42">
        <v>30</v>
      </c>
      <c r="T39" s="33">
        <v>524.33000000000004</v>
      </c>
      <c r="U39" s="32">
        <v>15729.900000000001</v>
      </c>
      <c r="V39" s="32">
        <v>1137815</v>
      </c>
      <c r="W39" s="32">
        <v>869975</v>
      </c>
      <c r="X39" s="32">
        <v>267840</v>
      </c>
      <c r="Y39" s="32"/>
      <c r="Z39" s="32">
        <v>37927.166666666664</v>
      </c>
      <c r="AA39" s="32">
        <v>37928</v>
      </c>
      <c r="AB39" s="4"/>
      <c r="AC39" s="19">
        <v>44986</v>
      </c>
      <c r="AD39" s="19">
        <v>45061</v>
      </c>
      <c r="AE39" s="19"/>
      <c r="AF39" s="4" t="s">
        <v>43</v>
      </c>
    </row>
    <row r="40" spans="1:32" customFormat="1" ht="171.75" customHeight="1" x14ac:dyDescent="0.3">
      <c r="A40" s="18" t="s">
        <v>999</v>
      </c>
      <c r="B40" s="19">
        <v>44733</v>
      </c>
      <c r="C40" s="17" t="s">
        <v>32</v>
      </c>
      <c r="D40" s="18" t="s">
        <v>1000</v>
      </c>
      <c r="E40" s="23" t="s">
        <v>1001</v>
      </c>
      <c r="F40" s="19">
        <v>44754</v>
      </c>
      <c r="G40" s="18" t="s">
        <v>1002</v>
      </c>
      <c r="H40" s="4" t="s">
        <v>393</v>
      </c>
      <c r="I40" s="4" t="s">
        <v>1003</v>
      </c>
      <c r="J40" s="32">
        <v>83564525.599999994</v>
      </c>
      <c r="K40" s="33">
        <v>83564525.599999994</v>
      </c>
      <c r="L40" s="33">
        <v>83564525.599999994</v>
      </c>
      <c r="M40" s="4" t="s">
        <v>1004</v>
      </c>
      <c r="N40" s="4" t="s">
        <v>1005</v>
      </c>
      <c r="O40" s="4" t="s">
        <v>40</v>
      </c>
      <c r="P40" s="41">
        <v>100</v>
      </c>
      <c r="Q40" s="17">
        <v>0</v>
      </c>
      <c r="R40" s="17" t="s">
        <v>69</v>
      </c>
      <c r="S40" s="42">
        <v>30</v>
      </c>
      <c r="T40" s="33">
        <v>6.7299999999999995</v>
      </c>
      <c r="U40" s="32">
        <v>201.89999999999998</v>
      </c>
      <c r="V40" s="32">
        <v>12416720</v>
      </c>
      <c r="W40" s="32">
        <v>4000000</v>
      </c>
      <c r="X40" s="32">
        <v>8416720</v>
      </c>
      <c r="Y40" s="32"/>
      <c r="Z40" s="32">
        <v>413890.66666666669</v>
      </c>
      <c r="AA40" s="32">
        <v>413891</v>
      </c>
      <c r="AB40" s="4"/>
      <c r="AC40" s="19">
        <v>44986</v>
      </c>
      <c r="AD40" s="19">
        <v>45108</v>
      </c>
      <c r="AE40" s="19"/>
      <c r="AF40" s="4" t="s">
        <v>43</v>
      </c>
    </row>
    <row r="41" spans="1:32" customFormat="1" ht="117.75" customHeight="1" x14ac:dyDescent="0.3">
      <c r="A41" s="18" t="s">
        <v>1006</v>
      </c>
      <c r="B41" s="19">
        <v>44733</v>
      </c>
      <c r="C41" s="17" t="s">
        <v>32</v>
      </c>
      <c r="D41" s="18" t="s">
        <v>282</v>
      </c>
      <c r="E41" s="23" t="s">
        <v>282</v>
      </c>
      <c r="F41" s="19" t="s">
        <v>282</v>
      </c>
      <c r="G41" s="17" t="s">
        <v>282</v>
      </c>
      <c r="H41" s="4" t="s">
        <v>282</v>
      </c>
      <c r="I41" s="4" t="s">
        <v>1007</v>
      </c>
      <c r="J41" s="32">
        <v>0</v>
      </c>
      <c r="K41" s="33">
        <v>0</v>
      </c>
      <c r="L41" s="33">
        <v>0</v>
      </c>
      <c r="M41" s="4"/>
      <c r="N41" s="38"/>
      <c r="O41" s="4"/>
      <c r="P41" s="41"/>
      <c r="Q41" s="17"/>
      <c r="R41" s="17"/>
      <c r="S41" s="42"/>
      <c r="T41" s="33" t="e">
        <v>#DIV/0!</v>
      </c>
      <c r="U41" s="32" t="e">
        <v>#DIV/0!</v>
      </c>
      <c r="V41" s="32">
        <v>0</v>
      </c>
      <c r="W41" s="32"/>
      <c r="X41" s="32"/>
      <c r="Y41" s="32"/>
      <c r="Z41" s="32" t="e">
        <v>#DIV/0!</v>
      </c>
      <c r="AA41" s="32" t="e">
        <v>#DIV/0!</v>
      </c>
      <c r="AB41" s="4"/>
      <c r="AC41" s="19"/>
      <c r="AD41" s="19"/>
      <c r="AE41" s="19"/>
      <c r="AF41" s="4"/>
    </row>
    <row r="42" spans="1:32" customFormat="1" ht="107.25" customHeight="1" x14ac:dyDescent="0.3">
      <c r="A42" s="18" t="s">
        <v>1008</v>
      </c>
      <c r="B42" s="19">
        <v>44733</v>
      </c>
      <c r="C42" s="17" t="s">
        <v>32</v>
      </c>
      <c r="D42" s="18" t="s">
        <v>1009</v>
      </c>
      <c r="E42" s="23" t="s">
        <v>1010</v>
      </c>
      <c r="F42" s="19">
        <v>44753</v>
      </c>
      <c r="G42" s="18" t="s">
        <v>1011</v>
      </c>
      <c r="H42" s="4" t="s">
        <v>377</v>
      </c>
      <c r="I42" s="4" t="s">
        <v>1012</v>
      </c>
      <c r="J42" s="32">
        <v>3589740</v>
      </c>
      <c r="K42" s="33">
        <v>3589740</v>
      </c>
      <c r="L42" s="33">
        <v>3589740</v>
      </c>
      <c r="M42" s="4" t="s">
        <v>936</v>
      </c>
      <c r="N42" s="4" t="s">
        <v>1013</v>
      </c>
      <c r="O42" s="4" t="s">
        <v>40</v>
      </c>
      <c r="P42" s="41">
        <v>100</v>
      </c>
      <c r="Q42" s="17">
        <v>0</v>
      </c>
      <c r="R42" s="17" t="s">
        <v>449</v>
      </c>
      <c r="S42" s="42">
        <v>60</v>
      </c>
      <c r="T42" s="33">
        <v>4.07</v>
      </c>
      <c r="U42" s="32">
        <v>244.20000000000002</v>
      </c>
      <c r="V42" s="32">
        <v>882000</v>
      </c>
      <c r="W42" s="32">
        <v>882000</v>
      </c>
      <c r="X42" s="32"/>
      <c r="Y42" s="32"/>
      <c r="Z42" s="32">
        <v>14700</v>
      </c>
      <c r="AA42" s="32">
        <v>14700</v>
      </c>
      <c r="AB42" s="4"/>
      <c r="AC42" s="19">
        <v>44986</v>
      </c>
      <c r="AD42" s="19"/>
      <c r="AE42" s="19"/>
      <c r="AF42" s="4" t="s">
        <v>43</v>
      </c>
    </row>
    <row r="43" spans="1:32" ht="140.4" x14ac:dyDescent="0.3">
      <c r="A43" s="18" t="s">
        <v>1014</v>
      </c>
      <c r="B43" s="19">
        <v>44733</v>
      </c>
      <c r="C43" s="17" t="s">
        <v>32</v>
      </c>
      <c r="D43" s="18" t="s">
        <v>1015</v>
      </c>
      <c r="E43" s="23" t="s">
        <v>1016</v>
      </c>
      <c r="F43" s="19">
        <v>44754</v>
      </c>
      <c r="G43" s="17" t="s">
        <v>1017</v>
      </c>
      <c r="H43" s="4" t="s">
        <v>393</v>
      </c>
      <c r="I43" s="4" t="s">
        <v>1018</v>
      </c>
      <c r="J43" s="32">
        <v>246321416</v>
      </c>
      <c r="K43" s="33">
        <v>246321416</v>
      </c>
      <c r="L43" s="33">
        <v>246321416</v>
      </c>
      <c r="M43" s="4" t="s">
        <v>1019</v>
      </c>
      <c r="N43" s="4" t="s">
        <v>1020</v>
      </c>
      <c r="O43" s="4" t="s">
        <v>40</v>
      </c>
      <c r="P43" s="41">
        <v>100</v>
      </c>
      <c r="Q43" s="17">
        <v>0</v>
      </c>
      <c r="R43" s="17" t="s">
        <v>69</v>
      </c>
      <c r="S43" s="42">
        <v>30</v>
      </c>
      <c r="T43" s="33">
        <v>6.71</v>
      </c>
      <c r="U43" s="32">
        <v>201.3</v>
      </c>
      <c r="V43" s="32">
        <v>36709600</v>
      </c>
      <c r="W43" s="32">
        <v>36709600</v>
      </c>
      <c r="X43" s="32"/>
      <c r="Y43" s="32"/>
      <c r="Z43" s="32">
        <v>1223653.3333333333</v>
      </c>
      <c r="AA43" s="32">
        <v>1223654</v>
      </c>
      <c r="AB43" s="4"/>
      <c r="AC43" s="19">
        <v>44986</v>
      </c>
      <c r="AD43" s="19"/>
      <c r="AE43" s="19"/>
      <c r="AF43" s="4" t="s">
        <v>43</v>
      </c>
    </row>
    <row r="44" spans="1:32" ht="62.4" x14ac:dyDescent="0.3">
      <c r="A44" s="18" t="s">
        <v>1021</v>
      </c>
      <c r="B44" s="19">
        <v>44733</v>
      </c>
      <c r="C44" s="17" t="s">
        <v>32</v>
      </c>
      <c r="D44" s="18" t="s">
        <v>1022</v>
      </c>
      <c r="E44" s="23" t="s">
        <v>1023</v>
      </c>
      <c r="F44" s="19">
        <v>44754</v>
      </c>
      <c r="G44" s="17" t="s">
        <v>1024</v>
      </c>
      <c r="H44" s="4" t="s">
        <v>377</v>
      </c>
      <c r="I44" s="4" t="s">
        <v>1025</v>
      </c>
      <c r="J44" s="32">
        <v>1196443.2</v>
      </c>
      <c r="K44" s="33">
        <v>1196443.2</v>
      </c>
      <c r="L44" s="33">
        <v>1196443.2</v>
      </c>
      <c r="M44" s="4" t="s">
        <v>1026</v>
      </c>
      <c r="N44" s="4" t="s">
        <v>1027</v>
      </c>
      <c r="O44" s="4" t="s">
        <v>40</v>
      </c>
      <c r="P44" s="41">
        <v>100</v>
      </c>
      <c r="Q44" s="17">
        <v>0</v>
      </c>
      <c r="R44" s="17" t="s">
        <v>85</v>
      </c>
      <c r="S44" s="42">
        <v>240</v>
      </c>
      <c r="T44" s="33">
        <v>0.53</v>
      </c>
      <c r="U44" s="32">
        <v>127.2</v>
      </c>
      <c r="V44" s="32">
        <v>2257440</v>
      </c>
      <c r="W44" s="32">
        <v>2257440</v>
      </c>
      <c r="X44" s="32"/>
      <c r="Y44" s="32"/>
      <c r="Z44" s="32">
        <v>9406</v>
      </c>
      <c r="AA44" s="32">
        <v>9406</v>
      </c>
      <c r="AB44" s="4"/>
      <c r="AC44" s="19">
        <v>44986</v>
      </c>
      <c r="AD44" s="19"/>
      <c r="AE44" s="19"/>
      <c r="AF44" s="4" t="s">
        <v>43</v>
      </c>
    </row>
    <row r="45" spans="1:32" ht="62.4" x14ac:dyDescent="0.3">
      <c r="A45" s="18" t="s">
        <v>1036</v>
      </c>
      <c r="B45" s="19">
        <v>44733</v>
      </c>
      <c r="C45" s="17" t="s">
        <v>32</v>
      </c>
      <c r="D45" s="18" t="s">
        <v>1037</v>
      </c>
      <c r="E45" s="23" t="s">
        <v>1038</v>
      </c>
      <c r="F45" s="19">
        <v>44754</v>
      </c>
      <c r="G45" s="18" t="s">
        <v>1039</v>
      </c>
      <c r="H45" s="4" t="s">
        <v>377</v>
      </c>
      <c r="I45" s="4" t="s">
        <v>1040</v>
      </c>
      <c r="J45" s="32">
        <v>5063557</v>
      </c>
      <c r="K45" s="33">
        <v>5063557</v>
      </c>
      <c r="L45" s="33">
        <v>5063557</v>
      </c>
      <c r="M45" s="4" t="s">
        <v>1041</v>
      </c>
      <c r="N45" s="4" t="s">
        <v>1042</v>
      </c>
      <c r="O45" s="4" t="s">
        <v>40</v>
      </c>
      <c r="P45" s="41">
        <v>100</v>
      </c>
      <c r="Q45" s="17">
        <v>0</v>
      </c>
      <c r="R45" s="17" t="s">
        <v>85</v>
      </c>
      <c r="S45" s="42">
        <v>300</v>
      </c>
      <c r="T45" s="33">
        <v>11.21</v>
      </c>
      <c r="U45" s="32">
        <v>3363.0000000000005</v>
      </c>
      <c r="V45" s="32">
        <v>451700</v>
      </c>
      <c r="W45" s="32">
        <v>451700</v>
      </c>
      <c r="X45" s="32"/>
      <c r="Y45" s="32"/>
      <c r="Z45" s="32">
        <v>1505.6666666666667</v>
      </c>
      <c r="AA45" s="32">
        <v>1506</v>
      </c>
      <c r="AB45" s="4"/>
      <c r="AC45" s="19">
        <v>44986</v>
      </c>
      <c r="AD45" s="19"/>
      <c r="AE45" s="19"/>
      <c r="AF45" s="4" t="s">
        <v>43</v>
      </c>
    </row>
    <row r="46" spans="1:32" ht="124.8" x14ac:dyDescent="0.3">
      <c r="A46" s="18" t="s">
        <v>1043</v>
      </c>
      <c r="B46" s="19">
        <v>44733</v>
      </c>
      <c r="C46" s="17" t="s">
        <v>32</v>
      </c>
      <c r="D46" s="18" t="s">
        <v>1044</v>
      </c>
      <c r="E46" s="23" t="s">
        <v>1045</v>
      </c>
      <c r="F46" s="19">
        <v>44764</v>
      </c>
      <c r="G46" s="18" t="s">
        <v>1046</v>
      </c>
      <c r="H46" s="4" t="s">
        <v>48</v>
      </c>
      <c r="I46" s="4" t="s">
        <v>1047</v>
      </c>
      <c r="J46" s="32">
        <v>1230918104.5</v>
      </c>
      <c r="K46" s="33">
        <v>1230918104.5</v>
      </c>
      <c r="L46" s="33">
        <v>1230918104.5</v>
      </c>
      <c r="M46" s="4" t="s">
        <v>1048</v>
      </c>
      <c r="N46" s="4" t="s">
        <v>1049</v>
      </c>
      <c r="O46" s="4" t="s">
        <v>40</v>
      </c>
      <c r="P46" s="41">
        <v>100</v>
      </c>
      <c r="Q46" s="17">
        <v>0</v>
      </c>
      <c r="R46" s="17" t="s">
        <v>69</v>
      </c>
      <c r="S46" s="43" t="s">
        <v>1050</v>
      </c>
      <c r="T46" s="33">
        <v>37.67</v>
      </c>
      <c r="U46" s="47" t="s">
        <v>1051</v>
      </c>
      <c r="V46" s="32">
        <v>32676350</v>
      </c>
      <c r="W46" s="32">
        <v>32676350</v>
      </c>
      <c r="X46" s="32"/>
      <c r="Y46" s="32"/>
      <c r="Z46" s="32">
        <v>544605.82999999996</v>
      </c>
      <c r="AA46" s="32">
        <v>544606</v>
      </c>
      <c r="AB46" s="4"/>
      <c r="AC46" s="19">
        <v>44986</v>
      </c>
      <c r="AD46" s="19"/>
      <c r="AE46" s="19"/>
      <c r="AF46" s="4" t="s">
        <v>43</v>
      </c>
    </row>
    <row r="47" spans="1:32" ht="93.6" x14ac:dyDescent="0.3">
      <c r="A47" s="18" t="s">
        <v>1052</v>
      </c>
      <c r="B47" s="19">
        <v>44733</v>
      </c>
      <c r="C47" s="17" t="s">
        <v>32</v>
      </c>
      <c r="D47" s="18" t="s">
        <v>1053</v>
      </c>
      <c r="E47" s="23" t="s">
        <v>1054</v>
      </c>
      <c r="F47" s="19">
        <v>44768</v>
      </c>
      <c r="G47" s="18" t="s">
        <v>1055</v>
      </c>
      <c r="H47" s="4" t="s">
        <v>56</v>
      </c>
      <c r="I47" s="4" t="s">
        <v>1056</v>
      </c>
      <c r="J47" s="32">
        <v>1127964908.4000001</v>
      </c>
      <c r="K47" s="33">
        <v>1127964908.4000001</v>
      </c>
      <c r="L47" s="33">
        <v>1127964908.4000001</v>
      </c>
      <c r="M47" s="4" t="s">
        <v>1057</v>
      </c>
      <c r="N47" s="4" t="s">
        <v>1058</v>
      </c>
      <c r="O47" s="4" t="s">
        <v>1059</v>
      </c>
      <c r="P47" s="41">
        <v>0</v>
      </c>
      <c r="Q47" s="17">
        <v>100</v>
      </c>
      <c r="R47" s="17" t="s">
        <v>69</v>
      </c>
      <c r="S47" s="42">
        <v>30</v>
      </c>
      <c r="T47" s="33">
        <v>835.0100000000001</v>
      </c>
      <c r="U47" s="32">
        <v>25050.300000000003</v>
      </c>
      <c r="V47" s="32">
        <v>1350840</v>
      </c>
      <c r="W47" s="32">
        <v>1350840</v>
      </c>
      <c r="X47" s="32"/>
      <c r="Y47" s="32"/>
      <c r="Z47" s="32">
        <v>45028</v>
      </c>
      <c r="AA47" s="32">
        <v>45028</v>
      </c>
      <c r="AB47" s="4"/>
      <c r="AC47" s="19">
        <v>44986</v>
      </c>
      <c r="AD47" s="19"/>
      <c r="AE47" s="19"/>
      <c r="AF47" s="4" t="s">
        <v>43</v>
      </c>
    </row>
    <row r="48" spans="1:32" ht="165.75" customHeight="1" x14ac:dyDescent="0.3">
      <c r="A48" s="18" t="s">
        <v>1066</v>
      </c>
      <c r="B48" s="19">
        <v>44735</v>
      </c>
      <c r="C48" s="17" t="s">
        <v>1067</v>
      </c>
      <c r="D48" s="18" t="s">
        <v>1068</v>
      </c>
      <c r="E48" s="23" t="s">
        <v>1069</v>
      </c>
      <c r="F48" s="19">
        <v>44768</v>
      </c>
      <c r="G48" s="18" t="s">
        <v>1066</v>
      </c>
      <c r="H48" s="4" t="s">
        <v>56</v>
      </c>
      <c r="I48" s="4" t="s">
        <v>1070</v>
      </c>
      <c r="J48" s="32">
        <v>1931553482.0999999</v>
      </c>
      <c r="K48" s="33">
        <v>1931553482.0999999</v>
      </c>
      <c r="L48" s="33">
        <v>1931553482.0999999</v>
      </c>
      <c r="M48" s="4" t="s">
        <v>1057</v>
      </c>
      <c r="N48" s="4" t="s">
        <v>1058</v>
      </c>
      <c r="O48" s="4" t="s">
        <v>1059</v>
      </c>
      <c r="P48" s="41">
        <v>0</v>
      </c>
      <c r="Q48" s="17">
        <v>100</v>
      </c>
      <c r="R48" s="17" t="s">
        <v>69</v>
      </c>
      <c r="S48" s="42">
        <v>30</v>
      </c>
      <c r="T48" s="33">
        <v>835.01</v>
      </c>
      <c r="U48" s="32">
        <v>25050.3</v>
      </c>
      <c r="V48" s="32">
        <v>2313210</v>
      </c>
      <c r="W48" s="32">
        <v>2313210</v>
      </c>
      <c r="X48" s="32"/>
      <c r="Y48" s="32"/>
      <c r="Z48" s="32">
        <v>77107</v>
      </c>
      <c r="AA48" s="32">
        <v>77107</v>
      </c>
      <c r="AB48" s="4"/>
      <c r="AC48" s="19">
        <v>44986</v>
      </c>
      <c r="AD48" s="19"/>
      <c r="AE48" s="19"/>
      <c r="AF48" s="4" t="s">
        <v>43</v>
      </c>
    </row>
    <row r="49" spans="1:34" ht="31.2" x14ac:dyDescent="0.3">
      <c r="A49" s="18" t="s">
        <v>1071</v>
      </c>
      <c r="B49" s="19" t="s">
        <v>1072</v>
      </c>
      <c r="C49" s="17" t="s">
        <v>32</v>
      </c>
      <c r="D49" s="18" t="s">
        <v>282</v>
      </c>
      <c r="E49" s="23" t="s">
        <v>282</v>
      </c>
      <c r="F49" s="19" t="s">
        <v>282</v>
      </c>
      <c r="G49" s="18" t="s">
        <v>282</v>
      </c>
      <c r="H49" s="4" t="s">
        <v>282</v>
      </c>
      <c r="I49" s="4" t="s">
        <v>1073</v>
      </c>
      <c r="J49" s="34" t="s">
        <v>282</v>
      </c>
      <c r="K49" s="34" t="s">
        <v>282</v>
      </c>
      <c r="L49" s="34" t="s">
        <v>282</v>
      </c>
      <c r="M49" s="4"/>
      <c r="N49" s="4"/>
      <c r="O49" s="4"/>
      <c r="P49" s="41"/>
      <c r="Q49" s="17"/>
      <c r="R49" s="17"/>
      <c r="S49" s="42"/>
      <c r="T49" s="33" t="e">
        <v>#VALUE!</v>
      </c>
      <c r="U49" s="32" t="e">
        <v>#VALUE!</v>
      </c>
      <c r="V49" s="32">
        <v>0</v>
      </c>
      <c r="W49" s="32"/>
      <c r="X49" s="32"/>
      <c r="Y49" s="32"/>
      <c r="Z49" s="32" t="e">
        <v>#DIV/0!</v>
      </c>
      <c r="AA49" s="32" t="e">
        <v>#DIV/0!</v>
      </c>
      <c r="AB49" s="4"/>
      <c r="AC49" s="19"/>
      <c r="AD49" s="19"/>
      <c r="AE49" s="19"/>
      <c r="AF49" s="4"/>
    </row>
    <row r="50" spans="1:34" s="3" customFormat="1" ht="57.6" x14ac:dyDescent="0.3">
      <c r="A50" s="18" t="s">
        <v>1074</v>
      </c>
      <c r="B50" s="19">
        <v>44768</v>
      </c>
      <c r="C50" s="17" t="s">
        <v>32</v>
      </c>
      <c r="D50" s="18" t="s">
        <v>1075</v>
      </c>
      <c r="E50" s="23" t="s">
        <v>1076</v>
      </c>
      <c r="F50" s="19">
        <v>44788</v>
      </c>
      <c r="G50" s="18" t="s">
        <v>1077</v>
      </c>
      <c r="H50" s="4" t="s">
        <v>56</v>
      </c>
      <c r="I50" s="4" t="s">
        <v>1078</v>
      </c>
      <c r="J50" s="32">
        <v>14176047.6</v>
      </c>
      <c r="K50" s="33">
        <v>14176047.6</v>
      </c>
      <c r="L50" s="33">
        <v>14176047.6</v>
      </c>
      <c r="M50" s="17" t="s">
        <v>943</v>
      </c>
      <c r="N50" s="39"/>
      <c r="O50" s="4" t="s">
        <v>60</v>
      </c>
      <c r="P50" s="4">
        <v>0</v>
      </c>
      <c r="Q50" s="4">
        <v>100</v>
      </c>
      <c r="R50" s="41" t="s">
        <v>69</v>
      </c>
      <c r="S50" s="17">
        <v>120</v>
      </c>
      <c r="T50" s="17">
        <v>160.29</v>
      </c>
      <c r="U50" s="51">
        <v>19234.8</v>
      </c>
      <c r="V50" s="33">
        <v>88440</v>
      </c>
      <c r="W50" s="33">
        <v>88440</v>
      </c>
      <c r="X50" s="33"/>
      <c r="Y50" s="32"/>
      <c r="Z50" s="32">
        <v>737</v>
      </c>
      <c r="AA50" s="32">
        <v>737</v>
      </c>
      <c r="AB50" s="62" t="s">
        <v>1079</v>
      </c>
      <c r="AC50" s="19">
        <v>44958</v>
      </c>
      <c r="AD50" s="19"/>
      <c r="AE50" s="19"/>
      <c r="AF50" s="4" t="s">
        <v>43</v>
      </c>
    </row>
    <row r="51" spans="1:34" x14ac:dyDescent="0.3">
      <c r="A51" s="18"/>
      <c r="B51" s="19"/>
      <c r="C51" s="17"/>
      <c r="D51" s="18"/>
      <c r="E51" s="23"/>
      <c r="F51" s="19"/>
      <c r="G51" s="17"/>
      <c r="H51" s="4"/>
      <c r="I51" s="4"/>
      <c r="J51" s="32"/>
      <c r="K51" s="33"/>
      <c r="L51" s="33"/>
      <c r="M51" s="4"/>
      <c r="N51" s="4"/>
      <c r="O51" s="4"/>
      <c r="P51" s="17"/>
      <c r="Q51" s="17"/>
      <c r="R51" s="17"/>
      <c r="S51" s="42"/>
      <c r="T51" s="33"/>
      <c r="U51" s="32"/>
      <c r="V51" s="32"/>
      <c r="W51" s="32"/>
      <c r="X51" s="32"/>
      <c r="Y51" s="32"/>
      <c r="Z51" s="32"/>
      <c r="AA51" s="32"/>
      <c r="AB51" s="4"/>
      <c r="AC51" s="19"/>
      <c r="AD51" s="19"/>
      <c r="AE51" s="19"/>
      <c r="AF51" s="4"/>
    </row>
    <row r="52" spans="1:34" x14ac:dyDescent="0.3">
      <c r="A52" s="18"/>
      <c r="B52" s="19"/>
      <c r="C52" s="17"/>
      <c r="D52" s="18"/>
      <c r="E52" s="23"/>
      <c r="F52" s="19"/>
      <c r="G52" s="18"/>
      <c r="H52" s="4"/>
      <c r="I52" s="4"/>
      <c r="J52" s="32"/>
      <c r="K52" s="33"/>
      <c r="L52" s="33"/>
      <c r="M52" s="4"/>
      <c r="N52" s="4"/>
      <c r="O52" s="4"/>
      <c r="P52" s="41"/>
      <c r="Q52" s="17"/>
      <c r="R52" s="17"/>
      <c r="S52" s="42"/>
      <c r="T52" s="33"/>
      <c r="U52" s="32"/>
      <c r="V52" s="32"/>
      <c r="W52" s="32"/>
      <c r="X52" s="32"/>
      <c r="Y52" s="32"/>
      <c r="Z52" s="32"/>
      <c r="AA52" s="32"/>
      <c r="AB52" s="4"/>
      <c r="AC52" s="19"/>
      <c r="AD52" s="19"/>
      <c r="AE52" s="19"/>
      <c r="AF52" s="4"/>
    </row>
    <row r="53" spans="1:34" x14ac:dyDescent="0.3">
      <c r="A53" s="18"/>
      <c r="B53" s="19"/>
      <c r="C53" s="17"/>
      <c r="D53" s="18"/>
      <c r="E53" s="23"/>
      <c r="F53" s="19"/>
      <c r="G53" s="18"/>
      <c r="H53" s="4"/>
      <c r="I53" s="4"/>
      <c r="J53" s="32"/>
      <c r="K53" s="33"/>
      <c r="L53" s="32"/>
      <c r="M53" s="4"/>
      <c r="N53" s="4"/>
      <c r="O53" s="4"/>
      <c r="P53" s="41"/>
      <c r="Q53" s="17"/>
      <c r="R53" s="4"/>
      <c r="S53" s="42"/>
      <c r="T53" s="33"/>
      <c r="U53" s="33"/>
      <c r="V53" s="32"/>
      <c r="W53" s="32"/>
      <c r="X53" s="32"/>
      <c r="Y53" s="32"/>
      <c r="Z53" s="32"/>
      <c r="AA53" s="32"/>
      <c r="AB53" s="4"/>
      <c r="AC53" s="19"/>
      <c r="AD53" s="19"/>
      <c r="AE53" s="19"/>
      <c r="AF53" s="4"/>
      <c r="AG53" s="4"/>
      <c r="AH53" s="4"/>
    </row>
    <row r="54" spans="1:34" x14ac:dyDescent="0.3">
      <c r="A54" s="18"/>
      <c r="B54" s="19"/>
      <c r="C54" s="17"/>
      <c r="D54" s="18"/>
      <c r="E54" s="23"/>
      <c r="F54" s="19"/>
      <c r="G54" s="17"/>
      <c r="H54" s="4"/>
      <c r="I54" s="4"/>
      <c r="J54" s="32"/>
      <c r="K54" s="33"/>
      <c r="L54" s="33"/>
      <c r="M54" s="4"/>
      <c r="N54" s="4"/>
      <c r="O54" s="4"/>
      <c r="P54" s="41"/>
      <c r="Q54" s="17"/>
      <c r="R54" s="17"/>
      <c r="S54" s="42"/>
      <c r="T54" s="33"/>
      <c r="U54" s="32"/>
      <c r="V54" s="32"/>
      <c r="W54" s="32"/>
      <c r="X54" s="32"/>
      <c r="Y54" s="32"/>
      <c r="Z54" s="32"/>
      <c r="AA54" s="32"/>
      <c r="AB54" s="4"/>
      <c r="AC54" s="19"/>
      <c r="AD54" s="19"/>
      <c r="AE54" s="19"/>
      <c r="AF54" s="4"/>
      <c r="AG54" s="4"/>
      <c r="AH54" s="4"/>
    </row>
    <row r="55" spans="1:34" x14ac:dyDescent="0.3">
      <c r="A55" s="18"/>
      <c r="B55" s="19"/>
      <c r="C55" s="17"/>
      <c r="D55" s="18"/>
      <c r="E55" s="23"/>
      <c r="F55" s="19"/>
      <c r="G55" s="17"/>
      <c r="H55" s="4"/>
      <c r="I55" s="4"/>
      <c r="J55" s="32"/>
      <c r="K55" s="33"/>
      <c r="L55" s="33"/>
      <c r="M55" s="4"/>
      <c r="N55" s="4"/>
      <c r="O55" s="4"/>
      <c r="P55" s="41"/>
      <c r="Q55" s="17"/>
      <c r="R55" s="17"/>
      <c r="S55" s="42"/>
      <c r="T55" s="33"/>
      <c r="U55" s="32"/>
      <c r="V55" s="32"/>
      <c r="W55" s="32"/>
      <c r="X55" s="32"/>
      <c r="Y55" s="32"/>
      <c r="Z55" s="32"/>
      <c r="AA55" s="32"/>
      <c r="AB55" s="4"/>
      <c r="AC55" s="19"/>
      <c r="AD55" s="19"/>
      <c r="AE55" s="19"/>
      <c r="AF55" s="4"/>
    </row>
    <row r="56" spans="1:34" x14ac:dyDescent="0.3">
      <c r="A56" s="18"/>
      <c r="B56" s="19"/>
      <c r="C56" s="17"/>
      <c r="D56" s="18"/>
      <c r="E56" s="23"/>
      <c r="F56" s="19"/>
      <c r="G56" s="17"/>
      <c r="H56" s="4"/>
      <c r="I56" s="4"/>
      <c r="J56" s="32"/>
      <c r="K56" s="33"/>
      <c r="L56" s="33"/>
      <c r="M56" s="4"/>
      <c r="N56" s="4"/>
      <c r="O56" s="4"/>
      <c r="P56" s="41"/>
      <c r="Q56" s="17"/>
      <c r="R56" s="42"/>
      <c r="S56" s="43"/>
      <c r="T56" s="33"/>
      <c r="U56" s="32"/>
      <c r="V56" s="32"/>
      <c r="W56" s="32"/>
      <c r="X56" s="32"/>
      <c r="Y56" s="32"/>
      <c r="Z56" s="32"/>
      <c r="AA56" s="32"/>
      <c r="AB56" s="4"/>
      <c r="AC56" s="19"/>
      <c r="AD56" s="19"/>
      <c r="AE56" s="19"/>
      <c r="AF56" s="4"/>
    </row>
  </sheetData>
  <autoFilter ref="A2:AF49" xr:uid="{00000000-0009-0000-0000-000001000000}">
    <sortState xmlns:xlrd2="http://schemas.microsoft.com/office/spreadsheetml/2017/richdata2" ref="A4:AF49">
      <sortCondition ref="A2:A49"/>
    </sortState>
  </autoFilter>
  <mergeCells count="17">
    <mergeCell ref="Q1:Q2"/>
    <mergeCell ref="A1:A2"/>
    <mergeCell ref="B1:B2"/>
    <mergeCell ref="C1:C2"/>
    <mergeCell ref="I1:I2"/>
    <mergeCell ref="J1:J2"/>
    <mergeCell ref="K1:K2"/>
    <mergeCell ref="L1:L2"/>
    <mergeCell ref="M1:M2"/>
    <mergeCell ref="N1:N2"/>
    <mergeCell ref="O1:O2"/>
    <mergeCell ref="P1:P2"/>
    <mergeCell ref="R1:R2"/>
    <mergeCell ref="S1:S2"/>
    <mergeCell ref="T1:T2"/>
    <mergeCell ref="U1:U2"/>
    <mergeCell ref="AF1:AF2"/>
  </mergeCells>
  <hyperlinks>
    <hyperlink ref="E3" r:id="rId1" xr:uid="{37D0553A-DD6F-45FF-9939-D5D77B911D42}"/>
    <hyperlink ref="E6" r:id="rId2" xr:uid="{66ABDFCB-7F9A-4B4D-9680-65C0AD645FC5}"/>
    <hyperlink ref="E7" r:id="rId3" xr:uid="{82917CB1-11F3-470B-9B13-A443B51E89C4}"/>
    <hyperlink ref="E4" r:id="rId4" xr:uid="{22181CDF-03D4-4D82-91FD-3D0328D0D063}"/>
    <hyperlink ref="E8" r:id="rId5" xr:uid="{EF20BF6E-4E32-41F6-9654-6182E5C73F70}"/>
    <hyperlink ref="E12" r:id="rId6" xr:uid="{B4E9DFDB-129B-42E3-A436-DCAFD393D3BD}"/>
    <hyperlink ref="E34" r:id="rId7" xr:uid="{05E4F0F6-8AAE-4D16-90D8-202302E30FA7}"/>
    <hyperlink ref="E26" r:id="rId8" xr:uid="{A4E64814-3D4D-40FC-99E8-7D1FC2595924}"/>
    <hyperlink ref="E28" r:id="rId9" xr:uid="{D90858B8-42D9-48E7-AEE4-BEACB739FD9D}"/>
    <hyperlink ref="E30" r:id="rId10" xr:uid="{0652E32C-8112-4117-9D82-62388C8F0289}"/>
    <hyperlink ref="E24" r:id="rId11" xr:uid="{78A4A6FB-2073-4F1B-ACD3-0B954C3BB4BE}"/>
    <hyperlink ref="E27" r:id="rId12" xr:uid="{A28E98FF-7C6B-407B-9424-C2BB17F91BB8}"/>
    <hyperlink ref="E44" r:id="rId13" xr:uid="{8BA97843-FD60-44B9-9B14-7B337FAA07C6}"/>
    <hyperlink ref="E43" r:id="rId14" xr:uid="{1E203457-FA75-4455-9106-4B945A91ABDD}"/>
    <hyperlink ref="E42" r:id="rId15" xr:uid="{7D20C510-6DCE-4410-AB35-2405E578DEEA}"/>
    <hyperlink ref="E35" r:id="rId16" xr:uid="{87A3543D-7F43-4880-A4A4-B21437747991}"/>
    <hyperlink ref="E31" r:id="rId17" xr:uid="{E4273455-AF7D-433A-8597-DD4FABDBAB42}"/>
    <hyperlink ref="E25" r:id="rId18" xr:uid="{544132BD-CCA7-4D29-9E4C-BD8E56FE348D}"/>
    <hyperlink ref="E21" r:id="rId19" xr:uid="{85F92D74-AB2D-4E0F-9F1B-3A612B0CBE63}"/>
    <hyperlink ref="E40" r:id="rId20" xr:uid="{6CEEB4AB-D9D4-4E26-A066-4E0464C138D9}"/>
    <hyperlink ref="E39" r:id="rId21" xr:uid="{0C3A1268-3641-413D-BD80-8ADF7FC10273}"/>
    <hyperlink ref="E38" r:id="rId22" xr:uid="{633C852A-967F-4460-885A-07876321A706}"/>
    <hyperlink ref="E46" r:id="rId23" xr:uid="{296832D5-55CE-42B4-A11C-6E3C283BB411}"/>
    <hyperlink ref="E45" r:id="rId24" xr:uid="{C94ABF39-7D12-4EC5-B4CD-26261888A0E8}"/>
    <hyperlink ref="E50" r:id="rId25" xr:uid="{FF42ADA3-F3B3-4FDE-88EC-C754A7838650}"/>
  </hyperlinks>
  <pageMargins left="0.7" right="0.7" top="0.75" bottom="0.75" header="0.3" footer="0.3"/>
  <pageSetup paperSize="9" orientation="portrait" r:id="rId2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DA98D-8E80-4574-9709-79E0EFEC97B3}">
  <dimension ref="A1:AH16"/>
  <sheetViews>
    <sheetView zoomScale="70" zoomScaleNormal="70" workbookViewId="0">
      <pane xSplit="1" ySplit="2" topLeftCell="B3" activePane="bottomRight" state="frozen"/>
      <selection pane="topRight" activeCell="G1" sqref="G1"/>
      <selection pane="bottomLeft" activeCell="A3" sqref="A3"/>
      <selection pane="bottomRight" activeCell="D6" sqref="D6"/>
    </sheetView>
  </sheetViews>
  <sheetFormatPr defaultColWidth="9.109375" defaultRowHeight="15.6" x14ac:dyDescent="0.3"/>
  <cols>
    <col min="1" max="1" width="26.6640625" style="3" customWidth="1"/>
    <col min="2" max="2" width="13" style="30" customWidth="1"/>
    <col min="3" max="3" width="18.5546875" style="3" customWidth="1"/>
    <col min="4" max="4" width="31.109375" style="31" customWidth="1"/>
    <col min="5" max="5" width="27.44140625" style="6" customWidth="1"/>
    <col min="6" max="6" width="13.88671875" style="30" customWidth="1"/>
    <col min="7" max="7" width="32.88671875" style="3" customWidth="1"/>
    <col min="8" max="8" width="22.109375" style="6" customWidth="1"/>
    <col min="9" max="9" width="30.88671875" style="6" customWidth="1"/>
    <col min="10" max="10" width="19.88671875" style="3" customWidth="1"/>
    <col min="11" max="12" width="20.109375" style="3" customWidth="1"/>
    <col min="13" max="13" width="19.33203125" style="6" bestFit="1" customWidth="1"/>
    <col min="14" max="14" width="30.88671875" style="6" customWidth="1"/>
    <col min="15" max="15" width="14.109375" style="6" bestFit="1" customWidth="1"/>
    <col min="16" max="16" width="11.6640625" style="3" bestFit="1" customWidth="1"/>
    <col min="17" max="17" width="10.88671875" style="3" bestFit="1" customWidth="1"/>
    <col min="18" max="18" width="9.109375" style="3" customWidth="1"/>
    <col min="19" max="19" width="13.6640625" style="46" customWidth="1"/>
    <col min="20" max="20" width="16.6640625" style="3" customWidth="1"/>
    <col min="21" max="21" width="16.5546875" style="30" customWidth="1"/>
    <col min="22" max="22" width="18.5546875" style="3" customWidth="1"/>
    <col min="23" max="23" width="17.109375" style="3" customWidth="1"/>
    <col min="24" max="24" width="21" style="3" customWidth="1"/>
    <col min="25" max="27" width="17.5546875" style="36" customWidth="1"/>
    <col min="28" max="28" width="30.88671875" style="6" customWidth="1"/>
    <col min="29" max="29" width="16.109375" style="30" customWidth="1"/>
    <col min="30" max="30" width="15.109375" style="30" customWidth="1"/>
    <col min="31" max="31" width="13.33203125" style="30" customWidth="1"/>
    <col min="32" max="32" width="16.6640625" style="6" customWidth="1"/>
    <col min="33" max="33" width="8.88671875" customWidth="1"/>
    <col min="34" max="16384" width="9.109375" style="2"/>
  </cols>
  <sheetData>
    <row r="1" spans="1:34" ht="78.599999999999994" customHeight="1" x14ac:dyDescent="0.3">
      <c r="A1" s="77" t="s">
        <v>0</v>
      </c>
      <c r="B1" s="67" t="s">
        <v>1</v>
      </c>
      <c r="C1" s="75" t="s">
        <v>2</v>
      </c>
      <c r="D1" s="7" t="s">
        <v>3</v>
      </c>
      <c r="E1" s="8" t="s">
        <v>4</v>
      </c>
      <c r="F1" s="9" t="s">
        <v>5</v>
      </c>
      <c r="G1" s="8" t="s">
        <v>6</v>
      </c>
      <c r="H1" s="8" t="s">
        <v>7</v>
      </c>
      <c r="I1" s="71" t="s">
        <v>8</v>
      </c>
      <c r="J1" s="71" t="s">
        <v>9</v>
      </c>
      <c r="K1" s="71" t="s">
        <v>10</v>
      </c>
      <c r="L1" s="71" t="s">
        <v>11</v>
      </c>
      <c r="M1" s="69" t="s">
        <v>12</v>
      </c>
      <c r="N1" s="69" t="s">
        <v>13</v>
      </c>
      <c r="O1" s="69" t="s">
        <v>14</v>
      </c>
      <c r="P1" s="71" t="s">
        <v>15</v>
      </c>
      <c r="Q1" s="71" t="s">
        <v>16</v>
      </c>
      <c r="R1" s="65" t="s">
        <v>17</v>
      </c>
      <c r="S1" s="73" t="s">
        <v>18</v>
      </c>
      <c r="T1" s="65" t="s">
        <v>19</v>
      </c>
      <c r="U1" s="67" t="s">
        <v>20</v>
      </c>
      <c r="V1" s="52" t="s">
        <v>21</v>
      </c>
      <c r="W1" s="53"/>
      <c r="X1" s="53"/>
      <c r="Y1" s="53"/>
      <c r="Z1" s="53"/>
      <c r="AA1" s="54"/>
      <c r="AB1" s="40" t="s">
        <v>22</v>
      </c>
      <c r="AC1" s="57" t="s">
        <v>23</v>
      </c>
      <c r="AD1" s="58"/>
      <c r="AE1" s="59"/>
      <c r="AF1" s="69" t="s">
        <v>24</v>
      </c>
      <c r="AG1" s="1"/>
    </row>
    <row r="2" spans="1:34" ht="35.4" customHeight="1" x14ac:dyDescent="0.3">
      <c r="A2" s="78"/>
      <c r="B2" s="68"/>
      <c r="C2" s="76"/>
      <c r="D2" s="10"/>
      <c r="E2" s="11"/>
      <c r="F2" s="12"/>
      <c r="G2" s="11"/>
      <c r="H2" s="11"/>
      <c r="I2" s="72"/>
      <c r="J2" s="72"/>
      <c r="K2" s="72"/>
      <c r="L2" s="72"/>
      <c r="M2" s="70"/>
      <c r="N2" s="70"/>
      <c r="O2" s="70"/>
      <c r="P2" s="72"/>
      <c r="Q2" s="72"/>
      <c r="R2" s="66"/>
      <c r="S2" s="74"/>
      <c r="T2" s="66"/>
      <c r="U2" s="68"/>
      <c r="V2" s="33" t="s">
        <v>25</v>
      </c>
      <c r="W2" s="33" t="s">
        <v>26</v>
      </c>
      <c r="X2" s="33" t="s">
        <v>27</v>
      </c>
      <c r="Y2" s="33" t="s">
        <v>28</v>
      </c>
      <c r="Z2" s="33" t="s">
        <v>29</v>
      </c>
      <c r="AA2" s="33" t="s">
        <v>30</v>
      </c>
      <c r="AB2" s="60"/>
      <c r="AC2" s="61" t="s">
        <v>26</v>
      </c>
      <c r="AD2" s="61" t="s">
        <v>27</v>
      </c>
      <c r="AE2" s="61" t="s">
        <v>28</v>
      </c>
      <c r="AF2" s="70"/>
    </row>
    <row r="3" spans="1:34" customFormat="1" ht="42.75" customHeight="1" x14ac:dyDescent="0.3">
      <c r="A3" s="18" t="s">
        <v>1731</v>
      </c>
      <c r="B3" s="19">
        <v>44908</v>
      </c>
      <c r="C3" s="17">
        <v>1688</v>
      </c>
      <c r="D3" s="18"/>
      <c r="E3" s="23" t="s">
        <v>1732</v>
      </c>
      <c r="F3" s="19"/>
      <c r="G3" s="17"/>
      <c r="H3" s="4"/>
      <c r="I3" s="4" t="s">
        <v>1733</v>
      </c>
      <c r="J3" s="32">
        <v>0</v>
      </c>
      <c r="K3" s="33">
        <f t="shared" ref="K3:L4" si="0">J3</f>
        <v>0</v>
      </c>
      <c r="L3" s="33">
        <f t="shared" si="0"/>
        <v>0</v>
      </c>
      <c r="M3" s="4"/>
      <c r="N3" s="4"/>
      <c r="O3" s="4"/>
      <c r="P3" s="41"/>
      <c r="Q3" s="17"/>
      <c r="R3" s="17"/>
      <c r="S3" s="42"/>
      <c r="T3" s="33" t="e">
        <f>L3/V3</f>
        <v>#DIV/0!</v>
      </c>
      <c r="U3" s="32" t="e">
        <f t="shared" ref="U3:U4" si="1">T3*S3</f>
        <v>#DIV/0!</v>
      </c>
      <c r="V3" s="32">
        <f t="shared" ref="V3:V4" si="2">W3+X3+Y3</f>
        <v>0</v>
      </c>
      <c r="W3" s="32"/>
      <c r="X3" s="32"/>
      <c r="Y3" s="32"/>
      <c r="Z3" s="32" t="e">
        <f t="shared" ref="Z3:Z4" si="3">V3/S3</f>
        <v>#DIV/0!</v>
      </c>
      <c r="AA3" s="32" t="e">
        <f t="shared" ref="AA3:AA4" si="4">_xlfn.CEILING.MATH(Z3)</f>
        <v>#DIV/0!</v>
      </c>
      <c r="AB3" s="4"/>
      <c r="AC3" s="19"/>
      <c r="AD3" s="19"/>
      <c r="AE3" s="19"/>
      <c r="AF3" s="4"/>
    </row>
    <row r="4" spans="1:34" customFormat="1" ht="39" customHeight="1" x14ac:dyDescent="0.3">
      <c r="A4" s="18" t="s">
        <v>1734</v>
      </c>
      <c r="B4" s="19">
        <v>44908</v>
      </c>
      <c r="C4" s="17">
        <v>1688</v>
      </c>
      <c r="D4" s="18"/>
      <c r="E4" s="23" t="s">
        <v>1735</v>
      </c>
      <c r="F4" s="19"/>
      <c r="G4" s="17"/>
      <c r="H4" s="4"/>
      <c r="I4" s="4" t="s">
        <v>1733</v>
      </c>
      <c r="J4" s="32">
        <v>0</v>
      </c>
      <c r="K4" s="33">
        <f t="shared" si="0"/>
        <v>0</v>
      </c>
      <c r="L4" s="33">
        <f t="shared" si="0"/>
        <v>0</v>
      </c>
      <c r="M4" s="4"/>
      <c r="N4" s="4"/>
      <c r="O4" s="4"/>
      <c r="P4" s="41"/>
      <c r="Q4" s="17"/>
      <c r="R4" s="17"/>
      <c r="S4" s="42"/>
      <c r="T4" s="33" t="e">
        <f>L4/V4</f>
        <v>#DIV/0!</v>
      </c>
      <c r="U4" s="32" t="e">
        <f t="shared" si="1"/>
        <v>#DIV/0!</v>
      </c>
      <c r="V4" s="32">
        <f t="shared" si="2"/>
        <v>0</v>
      </c>
      <c r="W4" s="32"/>
      <c r="X4" s="32"/>
      <c r="Y4" s="32"/>
      <c r="Z4" s="32" t="e">
        <f t="shared" si="3"/>
        <v>#DIV/0!</v>
      </c>
      <c r="AA4" s="32" t="e">
        <f t="shared" si="4"/>
        <v>#DIV/0!</v>
      </c>
      <c r="AB4" s="4"/>
      <c r="AC4" s="19"/>
      <c r="AD4" s="19"/>
      <c r="AE4" s="19"/>
      <c r="AF4" s="4"/>
    </row>
    <row r="5" spans="1:34" ht="44.25" customHeight="1" x14ac:dyDescent="0.3">
      <c r="A5" s="13"/>
      <c r="B5" s="14"/>
      <c r="C5" s="15"/>
      <c r="D5" s="13"/>
      <c r="E5" s="16"/>
      <c r="F5" s="14"/>
      <c r="G5" s="13"/>
      <c r="H5" s="17"/>
      <c r="I5" s="15"/>
      <c r="J5" s="34"/>
      <c r="K5" s="35"/>
      <c r="L5" s="35"/>
      <c r="M5" s="15"/>
      <c r="N5" s="15"/>
      <c r="O5" s="21"/>
      <c r="P5" s="44"/>
      <c r="Q5" s="21"/>
      <c r="R5" s="45"/>
      <c r="S5" s="15"/>
      <c r="T5" s="35"/>
      <c r="U5" s="35"/>
      <c r="V5" s="34"/>
      <c r="W5" s="34"/>
      <c r="X5" s="34"/>
      <c r="Y5" s="34"/>
      <c r="Z5" s="34"/>
      <c r="AA5" s="44"/>
      <c r="AB5" s="34"/>
      <c r="AC5" s="14"/>
      <c r="AD5" s="14"/>
      <c r="AE5" s="14"/>
      <c r="AF5" s="64"/>
      <c r="AG5" s="2"/>
    </row>
    <row r="6" spans="1:34" ht="44.25" customHeight="1" x14ac:dyDescent="0.3">
      <c r="A6" s="18"/>
      <c r="B6" s="19"/>
      <c r="C6" s="17"/>
      <c r="D6" s="18"/>
      <c r="E6" s="20"/>
      <c r="F6" s="19"/>
      <c r="G6" s="18"/>
      <c r="H6" s="21"/>
      <c r="I6" s="4"/>
      <c r="J6" s="32"/>
      <c r="K6" s="33"/>
      <c r="L6" s="33"/>
      <c r="M6" s="4"/>
      <c r="N6" s="4"/>
      <c r="O6" s="17"/>
      <c r="P6" s="41"/>
      <c r="Q6" s="17"/>
      <c r="R6" s="42"/>
      <c r="S6" s="43"/>
      <c r="T6" s="33"/>
      <c r="U6" s="35"/>
      <c r="V6" s="32"/>
      <c r="W6" s="32"/>
      <c r="X6" s="32"/>
      <c r="Y6" s="32"/>
      <c r="Z6" s="34"/>
      <c r="AA6" s="44"/>
      <c r="AB6" s="32"/>
      <c r="AC6" s="19"/>
      <c r="AD6" s="19"/>
      <c r="AE6" s="19"/>
      <c r="AF6" s="64"/>
      <c r="AG6" s="2"/>
    </row>
    <row r="7" spans="1:34" ht="44.25" customHeight="1" x14ac:dyDescent="0.3">
      <c r="A7" s="13"/>
      <c r="B7" s="19"/>
      <c r="C7" s="17"/>
      <c r="D7" s="18"/>
      <c r="E7" s="20"/>
      <c r="F7" s="19"/>
      <c r="G7" s="18"/>
      <c r="H7" s="21"/>
      <c r="I7" s="4"/>
      <c r="J7" s="32"/>
      <c r="K7" s="33"/>
      <c r="L7" s="33"/>
      <c r="M7" s="4"/>
      <c r="N7" s="4"/>
      <c r="O7" s="17"/>
      <c r="P7" s="41"/>
      <c r="Q7" s="17"/>
      <c r="R7" s="42"/>
      <c r="S7" s="4"/>
      <c r="T7" s="33"/>
      <c r="U7" s="35"/>
      <c r="V7" s="32"/>
      <c r="W7" s="32"/>
      <c r="X7" s="32"/>
      <c r="Y7" s="32"/>
      <c r="Z7" s="34"/>
      <c r="AA7" s="44"/>
      <c r="AB7" s="32"/>
      <c r="AC7" s="19"/>
      <c r="AD7" s="19"/>
      <c r="AE7" s="19"/>
      <c r="AF7" s="64"/>
      <c r="AG7" s="2"/>
    </row>
    <row r="8" spans="1:34" x14ac:dyDescent="0.3">
      <c r="A8" s="18"/>
      <c r="B8" s="19"/>
      <c r="C8" s="17"/>
      <c r="D8" s="18"/>
      <c r="E8" s="23"/>
      <c r="F8" s="19"/>
      <c r="G8" s="17"/>
      <c r="H8" s="4"/>
      <c r="I8" s="4"/>
      <c r="J8" s="32"/>
      <c r="K8" s="33"/>
      <c r="L8" s="33"/>
      <c r="M8" s="19"/>
      <c r="N8" s="4"/>
      <c r="O8" s="4"/>
      <c r="P8" s="41"/>
      <c r="Q8" s="17"/>
      <c r="R8" s="42"/>
      <c r="S8" s="17"/>
      <c r="T8" s="33"/>
      <c r="U8" s="32"/>
      <c r="V8" s="32"/>
      <c r="W8" s="32"/>
      <c r="X8" s="32"/>
      <c r="Y8" s="32"/>
      <c r="Z8" s="32"/>
      <c r="AA8" s="32"/>
      <c r="AB8" s="4"/>
      <c r="AC8" s="19"/>
      <c r="AD8" s="19"/>
      <c r="AE8" s="19"/>
      <c r="AF8" s="4"/>
    </row>
    <row r="9" spans="1:34" x14ac:dyDescent="0.3">
      <c r="A9" s="18"/>
      <c r="B9" s="19"/>
      <c r="C9" s="17"/>
      <c r="D9" s="18"/>
      <c r="E9" s="23"/>
      <c r="F9" s="19"/>
      <c r="G9" s="18"/>
      <c r="H9" s="4"/>
      <c r="I9" s="4"/>
      <c r="J9" s="34"/>
      <c r="K9" s="34"/>
      <c r="L9" s="34"/>
      <c r="M9" s="4"/>
      <c r="N9" s="4"/>
      <c r="O9" s="4"/>
      <c r="P9" s="41"/>
      <c r="Q9" s="17"/>
      <c r="R9" s="17"/>
      <c r="S9" s="42"/>
      <c r="T9" s="33"/>
      <c r="U9" s="32"/>
      <c r="V9" s="32"/>
      <c r="W9" s="32"/>
      <c r="X9" s="32"/>
      <c r="Y9" s="32"/>
      <c r="Z9" s="32"/>
      <c r="AA9" s="32"/>
      <c r="AB9" s="4"/>
      <c r="AC9" s="19"/>
      <c r="AD9" s="19"/>
      <c r="AE9" s="19"/>
      <c r="AF9" s="4"/>
    </row>
    <row r="10" spans="1:34" s="3" customFormat="1" x14ac:dyDescent="0.3">
      <c r="A10" s="18"/>
      <c r="B10" s="19"/>
      <c r="C10" s="17"/>
      <c r="D10" s="18"/>
      <c r="E10" s="23"/>
      <c r="F10" s="19"/>
      <c r="G10" s="18"/>
      <c r="H10" s="4"/>
      <c r="I10" s="4"/>
      <c r="J10" s="32"/>
      <c r="K10" s="33"/>
      <c r="L10" s="33"/>
      <c r="M10" s="17"/>
      <c r="N10" s="39"/>
      <c r="O10" s="4"/>
      <c r="P10" s="4"/>
      <c r="Q10" s="4"/>
      <c r="R10" s="41"/>
      <c r="S10" s="17"/>
      <c r="T10" s="17"/>
      <c r="U10" s="51"/>
      <c r="V10" s="33"/>
      <c r="W10" s="33"/>
      <c r="X10" s="33"/>
      <c r="Y10" s="32"/>
      <c r="Z10" s="32"/>
      <c r="AA10" s="32"/>
      <c r="AB10" s="62"/>
      <c r="AC10" s="19"/>
      <c r="AD10" s="19"/>
      <c r="AE10" s="19"/>
      <c r="AF10" s="4"/>
    </row>
    <row r="11" spans="1:34" x14ac:dyDescent="0.3">
      <c r="A11" s="18"/>
      <c r="B11" s="19"/>
      <c r="C11" s="17"/>
      <c r="D11" s="18"/>
      <c r="E11" s="23"/>
      <c r="F11" s="19"/>
      <c r="G11" s="17"/>
      <c r="H11" s="4"/>
      <c r="I11" s="4"/>
      <c r="J11" s="32"/>
      <c r="K11" s="33"/>
      <c r="L11" s="33"/>
      <c r="M11" s="4"/>
      <c r="N11" s="4"/>
      <c r="O11" s="4"/>
      <c r="P11" s="17"/>
      <c r="Q11" s="17"/>
      <c r="R11" s="17"/>
      <c r="S11" s="42"/>
      <c r="T11" s="33"/>
      <c r="U11" s="32"/>
      <c r="V11" s="32"/>
      <c r="W11" s="32"/>
      <c r="X11" s="32"/>
      <c r="Y11" s="32"/>
      <c r="Z11" s="32"/>
      <c r="AA11" s="32"/>
      <c r="AB11" s="4"/>
      <c r="AC11" s="19"/>
      <c r="AD11" s="19"/>
      <c r="AE11" s="19"/>
      <c r="AF11" s="4"/>
    </row>
    <row r="12" spans="1:34" x14ac:dyDescent="0.3">
      <c r="A12" s="18"/>
      <c r="B12" s="19"/>
      <c r="C12" s="17"/>
      <c r="D12" s="18"/>
      <c r="E12" s="23"/>
      <c r="F12" s="19"/>
      <c r="G12" s="18"/>
      <c r="H12" s="4"/>
      <c r="I12" s="4"/>
      <c r="J12" s="32"/>
      <c r="K12" s="33"/>
      <c r="L12" s="33"/>
      <c r="M12" s="4"/>
      <c r="N12" s="4"/>
      <c r="O12" s="4"/>
      <c r="P12" s="41"/>
      <c r="Q12" s="17"/>
      <c r="R12" s="17"/>
      <c r="S12" s="42"/>
      <c r="T12" s="33"/>
      <c r="U12" s="32"/>
      <c r="V12" s="32"/>
      <c r="W12" s="32"/>
      <c r="X12" s="32"/>
      <c r="Y12" s="32"/>
      <c r="Z12" s="32"/>
      <c r="AA12" s="32"/>
      <c r="AB12" s="4"/>
      <c r="AC12" s="19"/>
      <c r="AD12" s="19"/>
      <c r="AE12" s="19"/>
      <c r="AF12" s="4"/>
    </row>
    <row r="13" spans="1:34" x14ac:dyDescent="0.3">
      <c r="A13" s="18"/>
      <c r="B13" s="19"/>
      <c r="C13" s="17"/>
      <c r="D13" s="18"/>
      <c r="E13" s="23"/>
      <c r="F13" s="19"/>
      <c r="G13" s="18"/>
      <c r="H13" s="4"/>
      <c r="I13" s="4"/>
      <c r="J13" s="32"/>
      <c r="K13" s="33"/>
      <c r="L13" s="32"/>
      <c r="M13" s="4"/>
      <c r="N13" s="4"/>
      <c r="O13" s="4"/>
      <c r="P13" s="41"/>
      <c r="Q13" s="17"/>
      <c r="R13" s="4"/>
      <c r="S13" s="42"/>
      <c r="T13" s="33"/>
      <c r="U13" s="33"/>
      <c r="V13" s="32"/>
      <c r="W13" s="32"/>
      <c r="X13" s="32"/>
      <c r="Y13" s="32"/>
      <c r="Z13" s="32"/>
      <c r="AA13" s="32"/>
      <c r="AB13" s="4"/>
      <c r="AC13" s="19"/>
      <c r="AD13" s="19"/>
      <c r="AE13" s="19"/>
      <c r="AF13" s="4"/>
      <c r="AG13" s="4"/>
      <c r="AH13" s="4"/>
    </row>
    <row r="14" spans="1:34" x14ac:dyDescent="0.3">
      <c r="A14" s="18"/>
      <c r="B14" s="19"/>
      <c r="C14" s="17"/>
      <c r="D14" s="18"/>
      <c r="E14" s="23"/>
      <c r="F14" s="19"/>
      <c r="G14" s="17"/>
      <c r="H14" s="4"/>
      <c r="I14" s="4"/>
      <c r="J14" s="32"/>
      <c r="K14" s="33"/>
      <c r="L14" s="33"/>
      <c r="M14" s="4"/>
      <c r="N14" s="4"/>
      <c r="O14" s="4"/>
      <c r="P14" s="41"/>
      <c r="Q14" s="17"/>
      <c r="R14" s="17"/>
      <c r="S14" s="42"/>
      <c r="T14" s="33"/>
      <c r="U14" s="32"/>
      <c r="V14" s="32"/>
      <c r="W14" s="32"/>
      <c r="X14" s="32"/>
      <c r="Y14" s="32"/>
      <c r="Z14" s="32"/>
      <c r="AA14" s="32"/>
      <c r="AB14" s="4"/>
      <c r="AC14" s="19"/>
      <c r="AD14" s="19"/>
      <c r="AE14" s="19"/>
      <c r="AF14" s="4"/>
      <c r="AG14" s="4"/>
      <c r="AH14" s="4"/>
    </row>
    <row r="15" spans="1:34" x14ac:dyDescent="0.3">
      <c r="A15" s="18"/>
      <c r="B15" s="19"/>
      <c r="C15" s="17"/>
      <c r="D15" s="18"/>
      <c r="E15" s="23"/>
      <c r="F15" s="19"/>
      <c r="G15" s="17"/>
      <c r="H15" s="4"/>
      <c r="I15" s="4"/>
      <c r="J15" s="32"/>
      <c r="K15" s="33"/>
      <c r="L15" s="33"/>
      <c r="M15" s="4"/>
      <c r="N15" s="4"/>
      <c r="O15" s="4"/>
      <c r="P15" s="41"/>
      <c r="Q15" s="17"/>
      <c r="R15" s="17"/>
      <c r="S15" s="42"/>
      <c r="T15" s="33"/>
      <c r="U15" s="32"/>
      <c r="V15" s="32"/>
      <c r="W15" s="32"/>
      <c r="X15" s="32"/>
      <c r="Y15" s="32"/>
      <c r="Z15" s="32"/>
      <c r="AA15" s="32"/>
      <c r="AB15" s="4"/>
      <c r="AC15" s="19"/>
      <c r="AD15" s="19"/>
      <c r="AE15" s="19"/>
      <c r="AF15" s="4"/>
    </row>
    <row r="16" spans="1:34" x14ac:dyDescent="0.3">
      <c r="A16" s="18"/>
      <c r="B16" s="19"/>
      <c r="C16" s="17"/>
      <c r="D16" s="18"/>
      <c r="E16" s="23"/>
      <c r="F16" s="19"/>
      <c r="G16" s="17"/>
      <c r="H16" s="4"/>
      <c r="I16" s="4"/>
      <c r="J16" s="32"/>
      <c r="K16" s="33"/>
      <c r="L16" s="33"/>
      <c r="M16" s="4"/>
      <c r="N16" s="4"/>
      <c r="O16" s="4"/>
      <c r="P16" s="41"/>
      <c r="Q16" s="17"/>
      <c r="R16" s="42"/>
      <c r="S16" s="43"/>
      <c r="T16" s="33"/>
      <c r="U16" s="32"/>
      <c r="V16" s="32"/>
      <c r="W16" s="32"/>
      <c r="X16" s="32"/>
      <c r="Y16" s="32"/>
      <c r="Z16" s="32"/>
      <c r="AA16" s="32"/>
      <c r="AB16" s="4"/>
      <c r="AC16" s="19"/>
      <c r="AD16" s="19"/>
      <c r="AE16" s="19"/>
      <c r="AF16" s="4"/>
    </row>
  </sheetData>
  <autoFilter ref="A2:AF9" xr:uid="{00000000-0009-0000-0000-000001000000}">
    <sortState xmlns:xlrd2="http://schemas.microsoft.com/office/spreadsheetml/2017/richdata2" ref="A4:AF9">
      <sortCondition ref="A2:A9"/>
    </sortState>
  </autoFilter>
  <mergeCells count="17">
    <mergeCell ref="Q1:Q2"/>
    <mergeCell ref="A1:A2"/>
    <mergeCell ref="B1:B2"/>
    <mergeCell ref="C1:C2"/>
    <mergeCell ref="I1:I2"/>
    <mergeCell ref="J1:J2"/>
    <mergeCell ref="K1:K2"/>
    <mergeCell ref="L1:L2"/>
    <mergeCell ref="M1:M2"/>
    <mergeCell ref="N1:N2"/>
    <mergeCell ref="O1:O2"/>
    <mergeCell ref="P1:P2"/>
    <mergeCell ref="R1:R2"/>
    <mergeCell ref="S1:S2"/>
    <mergeCell ref="T1:T2"/>
    <mergeCell ref="U1:U2"/>
    <mergeCell ref="AF1:AF2"/>
  </mergeCells>
  <hyperlinks>
    <hyperlink ref="E3" r:id="rId1" xr:uid="{8F54B8C0-335D-4EEF-A04A-B2AC4278EC81}"/>
    <hyperlink ref="E4" r:id="rId2" xr:uid="{4EE0AEBC-A6CD-47ED-A56C-DEE844550615}"/>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3BB34-3042-43C5-8029-62B4F9C46C2F}">
  <dimension ref="A1:AN134"/>
  <sheetViews>
    <sheetView zoomScale="70" zoomScaleNormal="70" workbookViewId="0">
      <pane xSplit="1" ySplit="2" topLeftCell="B3" activePane="bottomRight" state="frozen"/>
      <selection pane="topRight" activeCell="G1" sqref="G1"/>
      <selection pane="bottomLeft" activeCell="A3" sqref="A3"/>
      <selection pane="bottomRight" activeCell="A4" sqref="A4"/>
    </sheetView>
  </sheetViews>
  <sheetFormatPr defaultColWidth="9.109375" defaultRowHeight="15.6" x14ac:dyDescent="0.3"/>
  <cols>
    <col min="1" max="1" width="26.6640625" style="3" customWidth="1"/>
    <col min="2" max="2" width="13" style="30" customWidth="1"/>
    <col min="3" max="3" width="18.5546875" style="3" customWidth="1"/>
    <col min="4" max="4" width="31.109375" style="31" customWidth="1"/>
    <col min="5" max="5" width="27.44140625" style="6" customWidth="1"/>
    <col min="6" max="6" width="13.88671875" style="30" customWidth="1"/>
    <col min="7" max="7" width="32.88671875" style="3" customWidth="1"/>
    <col min="8" max="8" width="22.109375" style="6" customWidth="1"/>
    <col min="9" max="9" width="30.88671875" style="6" customWidth="1"/>
    <col min="10" max="10" width="19.88671875" style="3" customWidth="1"/>
    <col min="11" max="12" width="20.109375" style="3" customWidth="1"/>
    <col min="13" max="13" width="19.33203125" style="6" bestFit="1" customWidth="1"/>
    <col min="14" max="14" width="30.88671875" style="6" customWidth="1"/>
    <col min="15" max="15" width="14.109375" style="6" bestFit="1" customWidth="1"/>
    <col min="16" max="16" width="11.6640625" style="3" bestFit="1" customWidth="1"/>
    <col min="17" max="17" width="10.88671875" style="3" bestFit="1" customWidth="1"/>
    <col min="18" max="18" width="9.109375" style="3" customWidth="1"/>
    <col min="19" max="19" width="13.6640625" style="46" customWidth="1"/>
    <col min="20" max="20" width="16.6640625" style="3" customWidth="1"/>
    <col min="21" max="21" width="16.5546875" style="30" customWidth="1"/>
    <col min="22" max="22" width="18.5546875" style="3" customWidth="1"/>
    <col min="23" max="23" width="17.109375" style="3" customWidth="1"/>
    <col min="24" max="24" width="21" style="3" customWidth="1"/>
    <col min="25" max="27" width="17.5546875" style="36" customWidth="1"/>
    <col min="28" max="28" width="30.88671875" style="6" customWidth="1"/>
    <col min="29" max="29" width="16.109375" style="30" customWidth="1"/>
    <col min="30" max="30" width="15.109375" style="30" customWidth="1"/>
    <col min="31" max="31" width="13.33203125" style="30" customWidth="1"/>
    <col min="32" max="32" width="16.6640625" style="6" customWidth="1"/>
    <col min="33" max="33" width="8.88671875" customWidth="1"/>
    <col min="34" max="16384" width="9.109375" style="2"/>
  </cols>
  <sheetData>
    <row r="1" spans="1:40" ht="78.599999999999994" customHeight="1" x14ac:dyDescent="0.3">
      <c r="A1" s="77" t="s">
        <v>0</v>
      </c>
      <c r="B1" s="67" t="s">
        <v>1</v>
      </c>
      <c r="C1" s="75" t="s">
        <v>2</v>
      </c>
      <c r="D1" s="7" t="s">
        <v>3</v>
      </c>
      <c r="E1" s="8" t="s">
        <v>4</v>
      </c>
      <c r="F1" s="9" t="s">
        <v>5</v>
      </c>
      <c r="G1" s="8" t="s">
        <v>6</v>
      </c>
      <c r="H1" s="8" t="s">
        <v>7</v>
      </c>
      <c r="I1" s="71" t="s">
        <v>8</v>
      </c>
      <c r="J1" s="71" t="s">
        <v>9</v>
      </c>
      <c r="K1" s="71" t="s">
        <v>10</v>
      </c>
      <c r="L1" s="71" t="s">
        <v>11</v>
      </c>
      <c r="M1" s="69" t="s">
        <v>12</v>
      </c>
      <c r="N1" s="69" t="s">
        <v>13</v>
      </c>
      <c r="O1" s="69" t="s">
        <v>14</v>
      </c>
      <c r="P1" s="71" t="s">
        <v>15</v>
      </c>
      <c r="Q1" s="71" t="s">
        <v>16</v>
      </c>
      <c r="R1" s="65" t="s">
        <v>17</v>
      </c>
      <c r="S1" s="73" t="s">
        <v>18</v>
      </c>
      <c r="T1" s="65" t="s">
        <v>19</v>
      </c>
      <c r="U1" s="67" t="s">
        <v>20</v>
      </c>
      <c r="V1" s="52" t="s">
        <v>21</v>
      </c>
      <c r="W1" s="53"/>
      <c r="X1" s="53"/>
      <c r="Y1" s="53"/>
      <c r="Z1" s="53"/>
      <c r="AA1" s="54"/>
      <c r="AB1" s="40" t="s">
        <v>22</v>
      </c>
      <c r="AC1" s="57" t="s">
        <v>23</v>
      </c>
      <c r="AD1" s="58"/>
      <c r="AE1" s="59"/>
      <c r="AF1" s="69" t="s">
        <v>24</v>
      </c>
      <c r="AG1" s="1"/>
    </row>
    <row r="2" spans="1:40" ht="35.4" customHeight="1" x14ac:dyDescent="0.3">
      <c r="A2" s="78"/>
      <c r="B2" s="68"/>
      <c r="C2" s="76"/>
      <c r="D2" s="10"/>
      <c r="E2" s="11"/>
      <c r="F2" s="12"/>
      <c r="G2" s="11"/>
      <c r="H2" s="11"/>
      <c r="I2" s="72"/>
      <c r="J2" s="72"/>
      <c r="K2" s="72"/>
      <c r="L2" s="72"/>
      <c r="M2" s="70"/>
      <c r="N2" s="70"/>
      <c r="O2" s="70"/>
      <c r="P2" s="72"/>
      <c r="Q2" s="72"/>
      <c r="R2" s="66"/>
      <c r="S2" s="74"/>
      <c r="T2" s="66"/>
      <c r="U2" s="68"/>
      <c r="V2" s="33" t="s">
        <v>25</v>
      </c>
      <c r="W2" s="33" t="s">
        <v>26</v>
      </c>
      <c r="X2" s="33" t="s">
        <v>27</v>
      </c>
      <c r="Y2" s="33" t="s">
        <v>28</v>
      </c>
      <c r="Z2" s="33" t="s">
        <v>29</v>
      </c>
      <c r="AA2" s="33" t="s">
        <v>30</v>
      </c>
      <c r="AB2" s="60"/>
      <c r="AC2" s="61" t="s">
        <v>26</v>
      </c>
      <c r="AD2" s="61" t="s">
        <v>27</v>
      </c>
      <c r="AE2" s="61" t="s">
        <v>28</v>
      </c>
      <c r="AF2" s="70"/>
    </row>
    <row r="3" spans="1:40" s="3" customFormat="1" ht="48" customHeight="1" x14ac:dyDescent="0.3">
      <c r="A3" s="18" t="s">
        <v>1080</v>
      </c>
      <c r="B3" s="19">
        <v>44887</v>
      </c>
      <c r="C3" s="17">
        <v>545</v>
      </c>
      <c r="D3" s="18" t="s">
        <v>1081</v>
      </c>
      <c r="E3" s="23" t="s">
        <v>1082</v>
      </c>
      <c r="F3" s="19">
        <v>44907</v>
      </c>
      <c r="G3" s="18" t="s">
        <v>1083</v>
      </c>
      <c r="H3" s="4" t="s">
        <v>90</v>
      </c>
      <c r="I3" s="4" t="s">
        <v>1084</v>
      </c>
      <c r="J3" s="32">
        <v>270469971.19999999</v>
      </c>
      <c r="K3" s="33">
        <v>270469971.19999999</v>
      </c>
      <c r="L3" s="33">
        <v>270469971.19999999</v>
      </c>
      <c r="M3" s="4" t="s">
        <v>1085</v>
      </c>
      <c r="N3" s="39" t="s">
        <v>1086</v>
      </c>
      <c r="O3" s="4" t="s">
        <v>1087</v>
      </c>
      <c r="P3" s="4">
        <v>0</v>
      </c>
      <c r="Q3" s="4">
        <v>100</v>
      </c>
      <c r="R3" s="41" t="s">
        <v>85</v>
      </c>
      <c r="S3" s="17">
        <v>10</v>
      </c>
      <c r="T3" s="17">
        <v>47284.959999999999</v>
      </c>
      <c r="U3" s="51">
        <v>472849.6</v>
      </c>
      <c r="V3" s="33">
        <v>5720</v>
      </c>
      <c r="W3" s="33">
        <v>1580</v>
      </c>
      <c r="X3" s="33">
        <v>2360</v>
      </c>
      <c r="Y3" s="32">
        <v>1780</v>
      </c>
      <c r="Z3" s="32">
        <v>572</v>
      </c>
      <c r="AA3" s="32">
        <v>572</v>
      </c>
      <c r="AB3" s="62" t="s">
        <v>1088</v>
      </c>
      <c r="AC3" s="19">
        <v>44972</v>
      </c>
      <c r="AD3" s="19">
        <v>45030</v>
      </c>
      <c r="AE3" s="19">
        <v>45261</v>
      </c>
      <c r="AF3" s="4" t="s">
        <v>43</v>
      </c>
      <c r="AG3" s="5"/>
      <c r="AH3" s="5"/>
      <c r="AM3" s="6"/>
      <c r="AN3" s="6"/>
    </row>
    <row r="4" spans="1:40" s="3" customFormat="1" ht="57" customHeight="1" x14ac:dyDescent="0.3">
      <c r="A4" s="18" t="s">
        <v>1089</v>
      </c>
      <c r="B4" s="19">
        <v>44887</v>
      </c>
      <c r="C4" s="17">
        <v>545</v>
      </c>
      <c r="D4" s="18" t="s">
        <v>1090</v>
      </c>
      <c r="E4" s="23" t="s">
        <v>1091</v>
      </c>
      <c r="F4" s="19">
        <v>44907</v>
      </c>
      <c r="G4" s="18" t="s">
        <v>1092</v>
      </c>
      <c r="H4" s="4" t="s">
        <v>90</v>
      </c>
      <c r="I4" s="4" t="s">
        <v>1093</v>
      </c>
      <c r="J4" s="32">
        <v>115739395.2</v>
      </c>
      <c r="K4" s="33">
        <v>115739395.2</v>
      </c>
      <c r="L4" s="33">
        <v>115739395.2</v>
      </c>
      <c r="M4" s="4" t="s">
        <v>1094</v>
      </c>
      <c r="N4" s="39" t="s">
        <v>1095</v>
      </c>
      <c r="O4" s="4" t="s">
        <v>68</v>
      </c>
      <c r="P4" s="4">
        <v>0</v>
      </c>
      <c r="Q4" s="4">
        <v>100</v>
      </c>
      <c r="R4" s="41" t="s">
        <v>85</v>
      </c>
      <c r="S4" s="17">
        <v>12</v>
      </c>
      <c r="T4" s="17">
        <v>247306.4</v>
      </c>
      <c r="U4" s="51">
        <v>2967676.8</v>
      </c>
      <c r="V4" s="33">
        <v>468</v>
      </c>
      <c r="W4" s="33">
        <v>324</v>
      </c>
      <c r="X4" s="33">
        <v>144</v>
      </c>
      <c r="Y4" s="32"/>
      <c r="Z4" s="32">
        <v>39</v>
      </c>
      <c r="AA4" s="32">
        <v>39</v>
      </c>
      <c r="AB4" s="62" t="s">
        <v>1096</v>
      </c>
      <c r="AC4" s="19">
        <v>44972</v>
      </c>
      <c r="AD4" s="19">
        <v>45031</v>
      </c>
      <c r="AE4" s="19"/>
      <c r="AF4" s="4" t="s">
        <v>43</v>
      </c>
      <c r="AG4" s="5"/>
      <c r="AH4" s="5"/>
      <c r="AM4" s="6"/>
      <c r="AN4" s="6"/>
    </row>
    <row r="5" spans="1:40" s="3" customFormat="1" ht="68.25" customHeight="1" x14ac:dyDescent="0.3">
      <c r="A5" s="18" t="s">
        <v>1097</v>
      </c>
      <c r="B5" s="19">
        <v>44887</v>
      </c>
      <c r="C5" s="17">
        <v>545</v>
      </c>
      <c r="D5" s="18" t="s">
        <v>1098</v>
      </c>
      <c r="E5" s="23" t="s">
        <v>1099</v>
      </c>
      <c r="F5" s="19">
        <v>44907</v>
      </c>
      <c r="G5" s="18" t="s">
        <v>1100</v>
      </c>
      <c r="H5" s="4" t="s">
        <v>90</v>
      </c>
      <c r="I5" s="4" t="s">
        <v>1084</v>
      </c>
      <c r="J5" s="32">
        <v>278981264</v>
      </c>
      <c r="K5" s="33">
        <v>278981264</v>
      </c>
      <c r="L5" s="33">
        <v>278981264</v>
      </c>
      <c r="M5" s="4" t="s">
        <v>1085</v>
      </c>
      <c r="N5" s="39" t="s">
        <v>1086</v>
      </c>
      <c r="O5" s="4" t="s">
        <v>1087</v>
      </c>
      <c r="P5" s="4">
        <v>0</v>
      </c>
      <c r="Q5" s="4">
        <v>100</v>
      </c>
      <c r="R5" s="41" t="s">
        <v>85</v>
      </c>
      <c r="S5" s="17">
        <v>10</v>
      </c>
      <c r="T5" s="17">
        <v>47284.959999999999</v>
      </c>
      <c r="U5" s="51">
        <v>472849.6</v>
      </c>
      <c r="V5" s="33">
        <v>5900</v>
      </c>
      <c r="W5" s="33">
        <v>1630</v>
      </c>
      <c r="X5" s="33">
        <v>2440</v>
      </c>
      <c r="Y5" s="32">
        <v>1830</v>
      </c>
      <c r="Z5" s="32">
        <v>590</v>
      </c>
      <c r="AA5" s="32">
        <v>590</v>
      </c>
      <c r="AB5" s="63" t="s">
        <v>1101</v>
      </c>
      <c r="AC5" s="19">
        <v>44972</v>
      </c>
      <c r="AD5" s="19">
        <v>45031</v>
      </c>
      <c r="AE5" s="19">
        <v>45261</v>
      </c>
      <c r="AF5" s="4" t="s">
        <v>43</v>
      </c>
      <c r="AG5" s="5"/>
      <c r="AH5" s="5"/>
      <c r="AM5" s="6"/>
      <c r="AN5" s="6"/>
    </row>
    <row r="6" spans="1:40" s="3" customFormat="1" ht="51.75" customHeight="1" x14ac:dyDescent="0.3">
      <c r="A6" s="18" t="s">
        <v>1102</v>
      </c>
      <c r="B6" s="19">
        <v>44887</v>
      </c>
      <c r="C6" s="17">
        <v>545</v>
      </c>
      <c r="D6" s="18" t="s">
        <v>1103</v>
      </c>
      <c r="E6" s="23" t="s">
        <v>1104</v>
      </c>
      <c r="F6" s="19">
        <v>44907</v>
      </c>
      <c r="G6" s="18" t="s">
        <v>1105</v>
      </c>
      <c r="H6" s="4" t="s">
        <v>90</v>
      </c>
      <c r="I6" s="4" t="s">
        <v>1106</v>
      </c>
      <c r="J6" s="32">
        <v>246317174.40000001</v>
      </c>
      <c r="K6" s="33">
        <v>246317174.40000001</v>
      </c>
      <c r="L6" s="33">
        <v>246317174.40000001</v>
      </c>
      <c r="M6" s="4" t="s">
        <v>1094</v>
      </c>
      <c r="N6" s="39" t="s">
        <v>1107</v>
      </c>
      <c r="O6" s="4" t="s">
        <v>68</v>
      </c>
      <c r="P6" s="4">
        <v>0</v>
      </c>
      <c r="Q6" s="4">
        <v>100</v>
      </c>
      <c r="R6" s="41" t="s">
        <v>85</v>
      </c>
      <c r="S6" s="17">
        <v>12</v>
      </c>
      <c r="T6" s="17">
        <v>247306.4</v>
      </c>
      <c r="U6" s="51">
        <v>2967676.8</v>
      </c>
      <c r="V6" s="33">
        <v>996</v>
      </c>
      <c r="W6" s="33">
        <v>708</v>
      </c>
      <c r="X6" s="33">
        <v>288</v>
      </c>
      <c r="Y6" s="32"/>
      <c r="Z6" s="32">
        <v>83</v>
      </c>
      <c r="AA6" s="32">
        <v>83</v>
      </c>
      <c r="AB6" s="62" t="s">
        <v>1108</v>
      </c>
      <c r="AC6" s="19">
        <v>44972</v>
      </c>
      <c r="AD6" s="19">
        <v>45031</v>
      </c>
      <c r="AE6" s="19"/>
      <c r="AF6" s="4" t="s">
        <v>43</v>
      </c>
      <c r="AG6" s="5"/>
      <c r="AH6" s="5"/>
      <c r="AM6" s="6"/>
      <c r="AN6" s="6"/>
    </row>
    <row r="7" spans="1:40" s="3" customFormat="1" ht="57.75" customHeight="1" x14ac:dyDescent="0.3">
      <c r="A7" s="18" t="s">
        <v>1109</v>
      </c>
      <c r="B7" s="19">
        <v>44887</v>
      </c>
      <c r="C7" s="17">
        <v>545</v>
      </c>
      <c r="D7" s="18" t="s">
        <v>1110</v>
      </c>
      <c r="E7" s="23" t="s">
        <v>1111</v>
      </c>
      <c r="F7" s="19">
        <v>44907</v>
      </c>
      <c r="G7" s="18" t="s">
        <v>1112</v>
      </c>
      <c r="H7" s="4" t="s">
        <v>90</v>
      </c>
      <c r="I7" s="4" t="s">
        <v>1084</v>
      </c>
      <c r="J7" s="32">
        <v>249191739.19999999</v>
      </c>
      <c r="K7" s="33">
        <v>249191739.19999999</v>
      </c>
      <c r="L7" s="33">
        <v>249191739.19999999</v>
      </c>
      <c r="M7" s="4" t="s">
        <v>1085</v>
      </c>
      <c r="N7" s="39" t="s">
        <v>1086</v>
      </c>
      <c r="O7" s="4" t="s">
        <v>1087</v>
      </c>
      <c r="P7" s="4">
        <v>0</v>
      </c>
      <c r="Q7" s="4">
        <v>100</v>
      </c>
      <c r="R7" s="41" t="s">
        <v>85</v>
      </c>
      <c r="S7" s="17">
        <v>10</v>
      </c>
      <c r="T7" s="17">
        <v>47284.959999999999</v>
      </c>
      <c r="U7" s="51">
        <v>472849.6</v>
      </c>
      <c r="V7" s="33">
        <v>5270</v>
      </c>
      <c r="W7" s="33">
        <v>1460</v>
      </c>
      <c r="X7" s="33">
        <v>2200</v>
      </c>
      <c r="Y7" s="32">
        <v>1610</v>
      </c>
      <c r="Z7" s="32">
        <v>527</v>
      </c>
      <c r="AA7" s="32">
        <v>527</v>
      </c>
      <c r="AB7" s="62" t="s">
        <v>1096</v>
      </c>
      <c r="AC7" s="19">
        <v>44972</v>
      </c>
      <c r="AD7" s="19">
        <v>45031</v>
      </c>
      <c r="AE7" s="19">
        <v>45261</v>
      </c>
      <c r="AF7" s="4" t="s">
        <v>43</v>
      </c>
      <c r="AG7" s="5"/>
      <c r="AH7" s="5"/>
      <c r="AM7" s="6"/>
      <c r="AN7" s="6"/>
    </row>
    <row r="8" spans="1:40" s="3" customFormat="1" ht="60.75" customHeight="1" x14ac:dyDescent="0.3">
      <c r="A8" s="18" t="s">
        <v>1113</v>
      </c>
      <c r="B8" s="19">
        <v>44887</v>
      </c>
      <c r="C8" s="17">
        <v>545</v>
      </c>
      <c r="D8" s="18" t="s">
        <v>1114</v>
      </c>
      <c r="E8" s="23" t="s">
        <v>1115</v>
      </c>
      <c r="F8" s="19">
        <v>44907</v>
      </c>
      <c r="G8" s="18" t="s">
        <v>1116</v>
      </c>
      <c r="H8" s="4" t="s">
        <v>90</v>
      </c>
      <c r="I8" s="4" t="s">
        <v>1117</v>
      </c>
      <c r="J8" s="32">
        <v>227913507.19999999</v>
      </c>
      <c r="K8" s="33">
        <v>227913507.19999999</v>
      </c>
      <c r="L8" s="33">
        <v>227913507.19999999</v>
      </c>
      <c r="M8" s="4" t="s">
        <v>1085</v>
      </c>
      <c r="N8" s="39" t="s">
        <v>1086</v>
      </c>
      <c r="O8" s="4" t="s">
        <v>1087</v>
      </c>
      <c r="P8" s="4">
        <v>0</v>
      </c>
      <c r="Q8" s="4">
        <v>100</v>
      </c>
      <c r="R8" s="41" t="s">
        <v>85</v>
      </c>
      <c r="S8" s="17">
        <v>10</v>
      </c>
      <c r="T8" s="17">
        <v>47284.959999999999</v>
      </c>
      <c r="U8" s="51">
        <v>472849.6</v>
      </c>
      <c r="V8" s="33">
        <v>4820</v>
      </c>
      <c r="W8" s="33">
        <v>1330</v>
      </c>
      <c r="X8" s="33">
        <v>2000</v>
      </c>
      <c r="Y8" s="32">
        <v>1490</v>
      </c>
      <c r="Z8" s="32">
        <v>482</v>
      </c>
      <c r="AA8" s="32">
        <v>482</v>
      </c>
      <c r="AB8" s="62" t="s">
        <v>1079</v>
      </c>
      <c r="AC8" s="19">
        <v>44972</v>
      </c>
      <c r="AD8" s="19">
        <v>45031</v>
      </c>
      <c r="AE8" s="19">
        <v>45261</v>
      </c>
      <c r="AF8" s="4" t="s">
        <v>43</v>
      </c>
      <c r="AG8" s="5"/>
      <c r="AH8" s="5"/>
      <c r="AM8" s="6"/>
      <c r="AN8" s="6"/>
    </row>
    <row r="9" spans="1:40" s="3" customFormat="1" ht="51.75" customHeight="1" x14ac:dyDescent="0.3">
      <c r="A9" s="18" t="s">
        <v>1118</v>
      </c>
      <c r="B9" s="19">
        <v>44887</v>
      </c>
      <c r="C9" s="17">
        <v>545</v>
      </c>
      <c r="D9" s="18" t="s">
        <v>1119</v>
      </c>
      <c r="E9" s="23" t="s">
        <v>1120</v>
      </c>
      <c r="F9" s="19">
        <v>44907</v>
      </c>
      <c r="G9" s="18" t="s">
        <v>1121</v>
      </c>
      <c r="H9" s="4" t="s">
        <v>90</v>
      </c>
      <c r="I9" s="4" t="s">
        <v>1122</v>
      </c>
      <c r="J9" s="32">
        <v>111969000</v>
      </c>
      <c r="K9" s="33">
        <v>111969000</v>
      </c>
      <c r="L9" s="33">
        <v>111969000</v>
      </c>
      <c r="M9" s="17" t="s">
        <v>1123</v>
      </c>
      <c r="N9" s="39" t="s">
        <v>1124</v>
      </c>
      <c r="O9" s="4" t="s">
        <v>854</v>
      </c>
      <c r="P9" s="4">
        <v>0</v>
      </c>
      <c r="Q9" s="4">
        <v>100</v>
      </c>
      <c r="R9" s="41" t="s">
        <v>69</v>
      </c>
      <c r="S9" s="17">
        <v>60</v>
      </c>
      <c r="T9" s="17">
        <v>15950</v>
      </c>
      <c r="U9" s="51">
        <v>957000</v>
      </c>
      <c r="V9" s="33">
        <v>7020</v>
      </c>
      <c r="W9" s="33">
        <v>7020</v>
      </c>
      <c r="X9" s="33"/>
      <c r="Y9" s="32"/>
      <c r="Z9" s="32">
        <v>117</v>
      </c>
      <c r="AA9" s="32">
        <v>117</v>
      </c>
      <c r="AB9" s="63" t="s">
        <v>1125</v>
      </c>
      <c r="AC9" s="19">
        <v>44972</v>
      </c>
      <c r="AD9" s="19"/>
      <c r="AE9" s="19"/>
      <c r="AF9" s="4" t="s">
        <v>43</v>
      </c>
      <c r="AG9" s="5"/>
      <c r="AH9" s="5"/>
      <c r="AM9" s="6"/>
      <c r="AN9" s="6"/>
    </row>
    <row r="10" spans="1:40" s="3" customFormat="1" ht="65.25" customHeight="1" x14ac:dyDescent="0.3">
      <c r="A10" s="18" t="s">
        <v>1126</v>
      </c>
      <c r="B10" s="19">
        <v>44887</v>
      </c>
      <c r="C10" s="17">
        <v>545</v>
      </c>
      <c r="D10" s="18" t="s">
        <v>1127</v>
      </c>
      <c r="E10" s="23" t="s">
        <v>1128</v>
      </c>
      <c r="F10" s="19">
        <v>44907</v>
      </c>
      <c r="G10" s="18" t="s">
        <v>1129</v>
      </c>
      <c r="H10" s="4" t="s">
        <v>90</v>
      </c>
      <c r="I10" s="4" t="s">
        <v>1130</v>
      </c>
      <c r="J10" s="32">
        <v>284420400</v>
      </c>
      <c r="K10" s="33">
        <v>284420400</v>
      </c>
      <c r="L10" s="33">
        <v>284420400</v>
      </c>
      <c r="M10" s="17" t="s">
        <v>1123</v>
      </c>
      <c r="N10" s="39" t="s">
        <v>1131</v>
      </c>
      <c r="O10" s="4" t="s">
        <v>854</v>
      </c>
      <c r="P10" s="4">
        <v>0</v>
      </c>
      <c r="Q10" s="4">
        <v>100</v>
      </c>
      <c r="R10" s="41" t="s">
        <v>69</v>
      </c>
      <c r="S10" s="17">
        <v>60</v>
      </c>
      <c r="T10" s="17">
        <v>6380</v>
      </c>
      <c r="U10" s="51">
        <v>382800</v>
      </c>
      <c r="V10" s="33">
        <v>44580</v>
      </c>
      <c r="W10" s="33">
        <v>44580</v>
      </c>
      <c r="X10" s="33"/>
      <c r="Y10" s="32"/>
      <c r="Z10" s="32">
        <v>743</v>
      </c>
      <c r="AA10" s="32">
        <v>743</v>
      </c>
      <c r="AB10" s="63" t="s">
        <v>1132</v>
      </c>
      <c r="AC10" s="19">
        <v>44972</v>
      </c>
      <c r="AD10" s="19"/>
      <c r="AE10" s="19"/>
      <c r="AF10" s="4" t="s">
        <v>43</v>
      </c>
      <c r="AG10" s="5"/>
      <c r="AH10" s="5"/>
      <c r="AM10" s="6"/>
      <c r="AN10" s="6"/>
    </row>
    <row r="11" spans="1:40" s="3" customFormat="1" ht="57.6" x14ac:dyDescent="0.3">
      <c r="A11" s="18" t="s">
        <v>1133</v>
      </c>
      <c r="B11" s="19">
        <v>44887</v>
      </c>
      <c r="C11" s="17">
        <v>545</v>
      </c>
      <c r="D11" s="18" t="s">
        <v>1134</v>
      </c>
      <c r="E11" s="23" t="s">
        <v>1135</v>
      </c>
      <c r="F11" s="19">
        <v>44907</v>
      </c>
      <c r="G11" s="18" t="s">
        <v>1136</v>
      </c>
      <c r="H11" s="4" t="s">
        <v>90</v>
      </c>
      <c r="I11" s="4" t="s">
        <v>1137</v>
      </c>
      <c r="J11" s="32">
        <v>164986800</v>
      </c>
      <c r="K11" s="33">
        <v>164986800</v>
      </c>
      <c r="L11" s="33">
        <v>164986800</v>
      </c>
      <c r="M11" s="17" t="s">
        <v>1123</v>
      </c>
      <c r="N11" s="39" t="s">
        <v>1131</v>
      </c>
      <c r="O11" s="4" t="s">
        <v>854</v>
      </c>
      <c r="P11" s="4">
        <v>0</v>
      </c>
      <c r="Q11" s="4">
        <v>100</v>
      </c>
      <c r="R11" s="41" t="s">
        <v>69</v>
      </c>
      <c r="S11" s="17">
        <v>60</v>
      </c>
      <c r="T11" s="17">
        <v>6380</v>
      </c>
      <c r="U11" s="51">
        <v>382800</v>
      </c>
      <c r="V11" s="33">
        <v>25860</v>
      </c>
      <c r="W11" s="33">
        <v>25860</v>
      </c>
      <c r="X11" s="33"/>
      <c r="Y11" s="32"/>
      <c r="Z11" s="32">
        <v>431</v>
      </c>
      <c r="AA11" s="32">
        <v>431</v>
      </c>
      <c r="AB11" s="63" t="s">
        <v>1138</v>
      </c>
      <c r="AC11" s="19">
        <v>44972</v>
      </c>
      <c r="AD11" s="19"/>
      <c r="AE11" s="19"/>
      <c r="AF11" s="4" t="s">
        <v>43</v>
      </c>
      <c r="AG11" s="5"/>
      <c r="AH11" s="5"/>
      <c r="AM11" s="6"/>
      <c r="AN11" s="6"/>
    </row>
    <row r="12" spans="1:40" s="3" customFormat="1" ht="66" customHeight="1" x14ac:dyDescent="0.3">
      <c r="A12" s="18" t="s">
        <v>1139</v>
      </c>
      <c r="B12" s="19">
        <v>44887</v>
      </c>
      <c r="C12" s="17">
        <v>545</v>
      </c>
      <c r="D12" s="18" t="s">
        <v>1140</v>
      </c>
      <c r="E12" s="23" t="s">
        <v>1141</v>
      </c>
      <c r="F12" s="19">
        <v>44907</v>
      </c>
      <c r="G12" s="18" t="s">
        <v>1142</v>
      </c>
      <c r="H12" s="4" t="s">
        <v>90</v>
      </c>
      <c r="I12" s="4" t="s">
        <v>1137</v>
      </c>
      <c r="J12" s="32">
        <v>199438800</v>
      </c>
      <c r="K12" s="33">
        <v>199438800</v>
      </c>
      <c r="L12" s="33">
        <v>199438800</v>
      </c>
      <c r="M12" s="17" t="s">
        <v>1123</v>
      </c>
      <c r="N12" s="39" t="s">
        <v>1131</v>
      </c>
      <c r="O12" s="4" t="s">
        <v>854</v>
      </c>
      <c r="P12" s="4">
        <v>0</v>
      </c>
      <c r="Q12" s="4">
        <v>100</v>
      </c>
      <c r="R12" s="41" t="s">
        <v>69</v>
      </c>
      <c r="S12" s="17">
        <v>60</v>
      </c>
      <c r="T12" s="17">
        <v>6380</v>
      </c>
      <c r="U12" s="51">
        <v>382800</v>
      </c>
      <c r="V12" s="33">
        <v>31260</v>
      </c>
      <c r="W12" s="33">
        <v>31260</v>
      </c>
      <c r="X12" s="33"/>
      <c r="Y12" s="32"/>
      <c r="Z12" s="32">
        <v>521</v>
      </c>
      <c r="AA12" s="32">
        <v>521</v>
      </c>
      <c r="AB12" s="63" t="s">
        <v>1143</v>
      </c>
      <c r="AC12" s="19">
        <v>44972</v>
      </c>
      <c r="AD12" s="19"/>
      <c r="AE12" s="19"/>
      <c r="AF12" s="4" t="s">
        <v>43</v>
      </c>
      <c r="AG12" s="5"/>
      <c r="AH12" s="5"/>
      <c r="AM12" s="6"/>
      <c r="AN12" s="6"/>
    </row>
    <row r="13" spans="1:40" s="3" customFormat="1" ht="43.5" customHeight="1" x14ac:dyDescent="0.3">
      <c r="A13" s="18" t="s">
        <v>1144</v>
      </c>
      <c r="B13" s="19">
        <v>44887</v>
      </c>
      <c r="C13" s="17">
        <v>545</v>
      </c>
      <c r="D13" s="18" t="s">
        <v>1145</v>
      </c>
      <c r="E13" s="23" t="s">
        <v>1146</v>
      </c>
      <c r="F13" s="19">
        <v>44907</v>
      </c>
      <c r="G13" s="18" t="s">
        <v>1147</v>
      </c>
      <c r="H13" s="4" t="s">
        <v>90</v>
      </c>
      <c r="I13" s="4" t="s">
        <v>1130</v>
      </c>
      <c r="J13" s="32">
        <v>289396800</v>
      </c>
      <c r="K13" s="33">
        <v>289396800</v>
      </c>
      <c r="L13" s="33">
        <v>289396800</v>
      </c>
      <c r="M13" s="17" t="s">
        <v>1123</v>
      </c>
      <c r="N13" s="39" t="s">
        <v>1131</v>
      </c>
      <c r="O13" s="4" t="s">
        <v>854</v>
      </c>
      <c r="P13" s="4">
        <v>0</v>
      </c>
      <c r="Q13" s="4">
        <v>100</v>
      </c>
      <c r="R13" s="41" t="s">
        <v>69</v>
      </c>
      <c r="S13" s="17">
        <v>60</v>
      </c>
      <c r="T13" s="17">
        <v>6380</v>
      </c>
      <c r="U13" s="51">
        <v>382800</v>
      </c>
      <c r="V13" s="33">
        <v>45360</v>
      </c>
      <c r="W13" s="33">
        <v>45360</v>
      </c>
      <c r="X13" s="33"/>
      <c r="Y13" s="32"/>
      <c r="Z13" s="32">
        <v>756</v>
      </c>
      <c r="AA13" s="32">
        <v>756</v>
      </c>
      <c r="AB13" s="63" t="s">
        <v>1148</v>
      </c>
      <c r="AC13" s="19">
        <v>44972</v>
      </c>
      <c r="AD13" s="19"/>
      <c r="AE13" s="19"/>
      <c r="AF13" s="4" t="s">
        <v>43</v>
      </c>
      <c r="AG13" s="5"/>
      <c r="AH13" s="5"/>
      <c r="AM13" s="6"/>
      <c r="AN13" s="6"/>
    </row>
    <row r="14" spans="1:40" s="3" customFormat="1" ht="57.6" x14ac:dyDescent="0.3">
      <c r="A14" s="18" t="s">
        <v>1149</v>
      </c>
      <c r="B14" s="19">
        <v>44887</v>
      </c>
      <c r="C14" s="17">
        <v>545</v>
      </c>
      <c r="D14" s="18" t="s">
        <v>1150</v>
      </c>
      <c r="E14" s="23" t="s">
        <v>1151</v>
      </c>
      <c r="F14" s="19">
        <v>44907</v>
      </c>
      <c r="G14" s="18" t="s">
        <v>1152</v>
      </c>
      <c r="H14" s="4" t="s">
        <v>90</v>
      </c>
      <c r="I14" s="4" t="s">
        <v>1122</v>
      </c>
      <c r="J14" s="32">
        <v>295713000</v>
      </c>
      <c r="K14" s="33">
        <v>295713000</v>
      </c>
      <c r="L14" s="33">
        <v>295713000</v>
      </c>
      <c r="M14" s="17" t="s">
        <v>1123</v>
      </c>
      <c r="N14" s="39" t="s">
        <v>1124</v>
      </c>
      <c r="O14" s="4" t="s">
        <v>854</v>
      </c>
      <c r="P14" s="4">
        <v>0</v>
      </c>
      <c r="Q14" s="4">
        <v>100</v>
      </c>
      <c r="R14" s="41" t="s">
        <v>69</v>
      </c>
      <c r="S14" s="17">
        <v>60</v>
      </c>
      <c r="T14" s="17">
        <v>15950</v>
      </c>
      <c r="U14" s="51">
        <v>957000</v>
      </c>
      <c r="V14" s="33">
        <v>18540</v>
      </c>
      <c r="W14" s="33">
        <v>18540</v>
      </c>
      <c r="X14" s="33"/>
      <c r="Y14" s="32"/>
      <c r="Z14" s="32">
        <v>309</v>
      </c>
      <c r="AA14" s="32">
        <v>309</v>
      </c>
      <c r="AB14" s="63" t="s">
        <v>1096</v>
      </c>
      <c r="AC14" s="19">
        <v>44972</v>
      </c>
      <c r="AD14" s="19"/>
      <c r="AE14" s="19"/>
      <c r="AF14" s="4" t="s">
        <v>43</v>
      </c>
      <c r="AG14" s="5"/>
      <c r="AH14" s="5"/>
      <c r="AM14" s="6"/>
      <c r="AN14" s="6"/>
    </row>
    <row r="15" spans="1:40" ht="57.6" x14ac:dyDescent="0.3">
      <c r="A15" s="18" t="s">
        <v>1153</v>
      </c>
      <c r="B15" s="19">
        <v>44888</v>
      </c>
      <c r="C15" s="17">
        <v>545</v>
      </c>
      <c r="D15" s="18" t="s">
        <v>1154</v>
      </c>
      <c r="E15" s="23" t="s">
        <v>1155</v>
      </c>
      <c r="F15" s="19">
        <v>44908</v>
      </c>
      <c r="G15" s="18" t="s">
        <v>1156</v>
      </c>
      <c r="H15" s="4" t="s">
        <v>90</v>
      </c>
      <c r="I15" s="4" t="s">
        <v>1137</v>
      </c>
      <c r="J15" s="32">
        <v>289779600</v>
      </c>
      <c r="K15" s="33">
        <v>289779600</v>
      </c>
      <c r="L15" s="33">
        <v>289779600</v>
      </c>
      <c r="M15" s="17" t="s">
        <v>1123</v>
      </c>
      <c r="N15" s="4" t="s">
        <v>1131</v>
      </c>
      <c r="O15" s="4" t="s">
        <v>854</v>
      </c>
      <c r="P15" s="4">
        <v>0</v>
      </c>
      <c r="Q15" s="4">
        <v>100</v>
      </c>
      <c r="R15" s="41" t="s">
        <v>69</v>
      </c>
      <c r="S15" s="17">
        <v>60</v>
      </c>
      <c r="T15" s="33">
        <v>6380</v>
      </c>
      <c r="U15" s="32">
        <v>382800</v>
      </c>
      <c r="V15" s="32">
        <v>45420</v>
      </c>
      <c r="W15" s="32">
        <v>45420</v>
      </c>
      <c r="X15" s="32"/>
      <c r="Y15" s="32"/>
      <c r="Z15" s="32">
        <v>757</v>
      </c>
      <c r="AA15" s="32">
        <v>757</v>
      </c>
      <c r="AB15" s="4" t="s">
        <v>1157</v>
      </c>
      <c r="AC15" s="19">
        <v>44972</v>
      </c>
      <c r="AD15" s="19"/>
      <c r="AE15" s="19"/>
      <c r="AF15" s="4" t="s">
        <v>43</v>
      </c>
    </row>
    <row r="16" spans="1:40" ht="57.6" x14ac:dyDescent="0.3">
      <c r="A16" s="18" t="s">
        <v>1158</v>
      </c>
      <c r="B16" s="19">
        <v>44888</v>
      </c>
      <c r="C16" s="17">
        <v>545</v>
      </c>
      <c r="D16" s="18" t="s">
        <v>1159</v>
      </c>
      <c r="E16" s="23" t="s">
        <v>1160</v>
      </c>
      <c r="F16" s="19">
        <v>44908</v>
      </c>
      <c r="G16" s="18" t="s">
        <v>1161</v>
      </c>
      <c r="H16" s="4" t="s">
        <v>90</v>
      </c>
      <c r="I16" s="4" t="s">
        <v>1162</v>
      </c>
      <c r="J16" s="32">
        <v>193314000</v>
      </c>
      <c r="K16" s="33">
        <v>193314000</v>
      </c>
      <c r="L16" s="33">
        <v>193314000</v>
      </c>
      <c r="M16" s="17" t="s">
        <v>1123</v>
      </c>
      <c r="N16" s="4" t="s">
        <v>1124</v>
      </c>
      <c r="O16" s="4" t="s">
        <v>854</v>
      </c>
      <c r="P16" s="41">
        <v>0</v>
      </c>
      <c r="Q16" s="17">
        <v>100</v>
      </c>
      <c r="R16" s="17" t="s">
        <v>69</v>
      </c>
      <c r="S16" s="42">
        <v>60</v>
      </c>
      <c r="T16" s="33">
        <v>15950</v>
      </c>
      <c r="U16" s="32">
        <v>957000</v>
      </c>
      <c r="V16" s="32">
        <v>12120</v>
      </c>
      <c r="W16" s="32">
        <v>12120</v>
      </c>
      <c r="X16" s="32"/>
      <c r="Y16" s="32"/>
      <c r="Z16" s="32">
        <v>202</v>
      </c>
      <c r="AA16" s="32">
        <v>202</v>
      </c>
      <c r="AB16" s="4" t="s">
        <v>1163</v>
      </c>
      <c r="AC16" s="19">
        <v>44972</v>
      </c>
      <c r="AD16" s="19"/>
      <c r="AE16" s="19"/>
      <c r="AF16" s="4" t="s">
        <v>43</v>
      </c>
    </row>
    <row r="17" spans="1:33" ht="93.6" x14ac:dyDescent="0.3">
      <c r="A17" s="18" t="s">
        <v>1164</v>
      </c>
      <c r="B17" s="19">
        <v>44888</v>
      </c>
      <c r="C17" s="17">
        <v>545</v>
      </c>
      <c r="D17" s="18" t="s">
        <v>1165</v>
      </c>
      <c r="E17" s="23" t="s">
        <v>1166</v>
      </c>
      <c r="F17" s="19">
        <v>44908</v>
      </c>
      <c r="G17" s="18" t="s">
        <v>1167</v>
      </c>
      <c r="H17" s="4" t="s">
        <v>90</v>
      </c>
      <c r="I17" s="4" t="s">
        <v>1137</v>
      </c>
      <c r="J17" s="32">
        <v>145846800</v>
      </c>
      <c r="K17" s="33">
        <v>145846800</v>
      </c>
      <c r="L17" s="33">
        <v>145846800</v>
      </c>
      <c r="M17" s="17" t="s">
        <v>1123</v>
      </c>
      <c r="N17" s="4" t="s">
        <v>1131</v>
      </c>
      <c r="O17" s="4" t="s">
        <v>854</v>
      </c>
      <c r="P17" s="41">
        <v>0</v>
      </c>
      <c r="Q17" s="17">
        <v>100</v>
      </c>
      <c r="R17" s="17" t="s">
        <v>69</v>
      </c>
      <c r="S17" s="42">
        <v>60</v>
      </c>
      <c r="T17" s="33">
        <v>6380</v>
      </c>
      <c r="U17" s="32">
        <v>382800</v>
      </c>
      <c r="V17" s="32">
        <v>22860</v>
      </c>
      <c r="W17" s="32">
        <v>22860</v>
      </c>
      <c r="X17" s="32"/>
      <c r="Y17" s="32"/>
      <c r="Z17" s="32">
        <v>381</v>
      </c>
      <c r="AA17" s="32">
        <v>381</v>
      </c>
      <c r="AB17" s="4" t="s">
        <v>1168</v>
      </c>
      <c r="AC17" s="19">
        <v>44972</v>
      </c>
      <c r="AD17" s="19"/>
      <c r="AE17" s="19"/>
      <c r="AF17" s="4" t="s">
        <v>43</v>
      </c>
    </row>
    <row r="18" spans="1:33" ht="78" x14ac:dyDescent="0.3">
      <c r="A18" s="18" t="s">
        <v>1169</v>
      </c>
      <c r="B18" s="19">
        <v>44889</v>
      </c>
      <c r="C18" s="17">
        <v>545</v>
      </c>
      <c r="D18" s="18" t="s">
        <v>1170</v>
      </c>
      <c r="E18" s="23" t="s">
        <v>1171</v>
      </c>
      <c r="F18" s="19">
        <v>44908</v>
      </c>
      <c r="G18" s="18" t="s">
        <v>1172</v>
      </c>
      <c r="H18" s="4" t="s">
        <v>624</v>
      </c>
      <c r="I18" s="4" t="s">
        <v>1173</v>
      </c>
      <c r="J18" s="32">
        <v>186928140</v>
      </c>
      <c r="K18" s="33">
        <v>186928140</v>
      </c>
      <c r="L18" s="33">
        <v>186928140</v>
      </c>
      <c r="M18" s="4" t="s">
        <v>1174</v>
      </c>
      <c r="N18" s="4" t="s">
        <v>1175</v>
      </c>
      <c r="O18" s="4" t="s">
        <v>68</v>
      </c>
      <c r="P18" s="41">
        <v>0</v>
      </c>
      <c r="Q18" s="17">
        <v>100</v>
      </c>
      <c r="R18" s="17" t="s">
        <v>406</v>
      </c>
      <c r="S18" s="42">
        <v>50</v>
      </c>
      <c r="T18" s="33">
        <v>1004.99</v>
      </c>
      <c r="U18" s="32">
        <v>50249.5</v>
      </c>
      <c r="V18" s="32">
        <v>186000</v>
      </c>
      <c r="W18" s="32">
        <v>186000</v>
      </c>
      <c r="X18" s="32"/>
      <c r="Y18" s="32"/>
      <c r="Z18" s="32">
        <v>3720</v>
      </c>
      <c r="AA18" s="32">
        <v>3720</v>
      </c>
      <c r="AB18" s="4" t="s">
        <v>1176</v>
      </c>
      <c r="AC18" s="19">
        <v>44972</v>
      </c>
      <c r="AD18" s="19"/>
      <c r="AE18" s="19"/>
      <c r="AF18" s="4" t="s">
        <v>43</v>
      </c>
    </row>
    <row r="19" spans="1:33" ht="93.6" x14ac:dyDescent="0.3">
      <c r="A19" s="18" t="s">
        <v>1177</v>
      </c>
      <c r="B19" s="19">
        <v>44889</v>
      </c>
      <c r="C19" s="17">
        <v>545</v>
      </c>
      <c r="D19" s="18" t="s">
        <v>1178</v>
      </c>
      <c r="E19" s="23" t="s">
        <v>1179</v>
      </c>
      <c r="F19" s="19">
        <v>44908</v>
      </c>
      <c r="G19" s="18" t="s">
        <v>1180</v>
      </c>
      <c r="H19" s="4" t="s">
        <v>90</v>
      </c>
      <c r="I19" s="4" t="s">
        <v>1181</v>
      </c>
      <c r="J19" s="32">
        <v>220695975</v>
      </c>
      <c r="K19" s="33">
        <v>220695975</v>
      </c>
      <c r="L19" s="33">
        <v>220695975</v>
      </c>
      <c r="M19" s="4" t="s">
        <v>758</v>
      </c>
      <c r="N19" s="4" t="s">
        <v>759</v>
      </c>
      <c r="O19" s="4" t="s">
        <v>170</v>
      </c>
      <c r="P19" s="41">
        <v>0</v>
      </c>
      <c r="Q19" s="17">
        <v>100</v>
      </c>
      <c r="R19" s="17" t="s">
        <v>85</v>
      </c>
      <c r="S19" s="42">
        <v>1</v>
      </c>
      <c r="T19" s="33">
        <v>554512.5</v>
      </c>
      <c r="U19" s="32">
        <v>554512.5</v>
      </c>
      <c r="V19" s="32">
        <v>398</v>
      </c>
      <c r="W19" s="32">
        <v>398</v>
      </c>
      <c r="X19" s="32"/>
      <c r="Y19" s="32"/>
      <c r="Z19" s="32">
        <v>398</v>
      </c>
      <c r="AA19" s="32">
        <v>398</v>
      </c>
      <c r="AB19" s="4" t="s">
        <v>1176</v>
      </c>
      <c r="AC19" s="19">
        <v>44972</v>
      </c>
      <c r="AD19" s="19"/>
      <c r="AE19" s="19"/>
      <c r="AF19" s="4" t="s">
        <v>43</v>
      </c>
    </row>
    <row r="20" spans="1:33" ht="66.75" customHeight="1" x14ac:dyDescent="0.3">
      <c r="A20" s="18" t="s">
        <v>1182</v>
      </c>
      <c r="B20" s="19">
        <v>44889</v>
      </c>
      <c r="C20" s="17">
        <v>545</v>
      </c>
      <c r="D20" s="18" t="s">
        <v>1183</v>
      </c>
      <c r="E20" s="23" t="s">
        <v>1184</v>
      </c>
      <c r="F20" s="19">
        <v>44908</v>
      </c>
      <c r="G20" s="18" t="s">
        <v>1185</v>
      </c>
      <c r="H20" s="4" t="s">
        <v>90</v>
      </c>
      <c r="I20" s="4" t="s">
        <v>1186</v>
      </c>
      <c r="J20" s="32">
        <v>195866668.80000001</v>
      </c>
      <c r="K20" s="33">
        <v>195866668.80000001</v>
      </c>
      <c r="L20" s="33">
        <v>195866668.80000001</v>
      </c>
      <c r="M20" s="4" t="s">
        <v>1094</v>
      </c>
      <c r="N20" s="4" t="s">
        <v>1187</v>
      </c>
      <c r="O20" s="4" t="s">
        <v>68</v>
      </c>
      <c r="P20" s="41">
        <v>0</v>
      </c>
      <c r="Q20" s="17">
        <v>100</v>
      </c>
      <c r="R20" s="17" t="s">
        <v>85</v>
      </c>
      <c r="S20" s="48">
        <v>9.6</v>
      </c>
      <c r="T20" s="33">
        <v>618266</v>
      </c>
      <c r="U20" s="32">
        <v>5935353.5999999996</v>
      </c>
      <c r="V20" s="32">
        <v>316.8</v>
      </c>
      <c r="W20" s="32">
        <v>192</v>
      </c>
      <c r="X20" s="32">
        <v>67.2</v>
      </c>
      <c r="Y20" s="32">
        <v>57.6</v>
      </c>
      <c r="Z20" s="32">
        <v>33</v>
      </c>
      <c r="AA20" s="32">
        <v>33</v>
      </c>
      <c r="AB20" s="4" t="s">
        <v>1188</v>
      </c>
      <c r="AC20" s="19">
        <v>44972</v>
      </c>
      <c r="AD20" s="19">
        <v>45031</v>
      </c>
      <c r="AE20" s="19">
        <v>45261</v>
      </c>
      <c r="AF20" s="4" t="s">
        <v>43</v>
      </c>
    </row>
    <row r="21" spans="1:33" ht="66.75" customHeight="1" x14ac:dyDescent="0.3">
      <c r="A21" s="18" t="s">
        <v>1189</v>
      </c>
      <c r="B21" s="19">
        <v>44890</v>
      </c>
      <c r="C21" s="17">
        <v>545</v>
      </c>
      <c r="D21" s="18" t="s">
        <v>1190</v>
      </c>
      <c r="E21" s="23" t="s">
        <v>1191</v>
      </c>
      <c r="F21" s="19">
        <v>44911</v>
      </c>
      <c r="G21" s="18" t="s">
        <v>1192</v>
      </c>
      <c r="H21" s="4" t="s">
        <v>90</v>
      </c>
      <c r="I21" s="4" t="s">
        <v>1193</v>
      </c>
      <c r="J21" s="32">
        <v>237414144</v>
      </c>
      <c r="K21" s="33">
        <v>237414144</v>
      </c>
      <c r="L21" s="33">
        <v>237414144</v>
      </c>
      <c r="M21" s="4" t="s">
        <v>1094</v>
      </c>
      <c r="N21" s="4" t="s">
        <v>1187</v>
      </c>
      <c r="O21" s="4" t="s">
        <v>68</v>
      </c>
      <c r="P21" s="41">
        <v>0</v>
      </c>
      <c r="Q21" s="17">
        <v>100</v>
      </c>
      <c r="R21" s="17" t="s">
        <v>85</v>
      </c>
      <c r="S21" s="48">
        <v>9.6</v>
      </c>
      <c r="T21" s="33">
        <v>618266</v>
      </c>
      <c r="U21" s="32">
        <v>5935353.5999999996</v>
      </c>
      <c r="V21" s="32">
        <v>384</v>
      </c>
      <c r="W21" s="32">
        <v>230.4</v>
      </c>
      <c r="X21" s="32">
        <v>57.6</v>
      </c>
      <c r="Y21" s="32">
        <v>96</v>
      </c>
      <c r="Z21" s="32">
        <v>40</v>
      </c>
      <c r="AA21" s="32">
        <v>40</v>
      </c>
      <c r="AB21" s="4" t="s">
        <v>1194</v>
      </c>
      <c r="AC21" s="19">
        <v>44972</v>
      </c>
      <c r="AD21" s="19">
        <v>45031</v>
      </c>
      <c r="AE21" s="19">
        <v>45261</v>
      </c>
      <c r="AF21" s="4" t="s">
        <v>43</v>
      </c>
    </row>
    <row r="22" spans="1:33" s="3" customFormat="1" ht="66.75" customHeight="1" x14ac:dyDescent="0.3">
      <c r="A22" s="18" t="s">
        <v>1195</v>
      </c>
      <c r="B22" s="19">
        <v>44890</v>
      </c>
      <c r="C22" s="17">
        <v>545</v>
      </c>
      <c r="D22" s="18" t="s">
        <v>1196</v>
      </c>
      <c r="E22" s="23" t="s">
        <v>1197</v>
      </c>
      <c r="F22" s="19">
        <v>44918</v>
      </c>
      <c r="G22" s="18" t="s">
        <v>1198</v>
      </c>
      <c r="H22" s="4" t="s">
        <v>90</v>
      </c>
      <c r="I22" s="4" t="s">
        <v>1199</v>
      </c>
      <c r="J22" s="32">
        <v>308638387.19999999</v>
      </c>
      <c r="K22" s="33">
        <v>308638387.19999999</v>
      </c>
      <c r="L22" s="33">
        <v>308638387.19999999</v>
      </c>
      <c r="M22" s="4" t="s">
        <v>1094</v>
      </c>
      <c r="N22" s="4" t="s">
        <v>1187</v>
      </c>
      <c r="O22" s="4" t="s">
        <v>68</v>
      </c>
      <c r="P22" s="41">
        <v>0</v>
      </c>
      <c r="Q22" s="17">
        <v>100</v>
      </c>
      <c r="R22" s="17" t="s">
        <v>85</v>
      </c>
      <c r="S22" s="48">
        <v>9.6</v>
      </c>
      <c r="T22" s="33">
        <v>618265.99999999988</v>
      </c>
      <c r="U22" s="32">
        <v>5935353.5999999987</v>
      </c>
      <c r="V22" s="32">
        <v>499.20000000000005</v>
      </c>
      <c r="W22" s="32">
        <v>288</v>
      </c>
      <c r="X22" s="32">
        <v>76.8</v>
      </c>
      <c r="Y22" s="32">
        <v>134.4</v>
      </c>
      <c r="Z22" s="32">
        <v>52.000000000000007</v>
      </c>
      <c r="AA22" s="32">
        <v>52</v>
      </c>
      <c r="AB22" s="4" t="s">
        <v>1200</v>
      </c>
      <c r="AC22" s="19">
        <v>44972</v>
      </c>
      <c r="AD22" s="19">
        <v>45031</v>
      </c>
      <c r="AE22" s="19">
        <v>45261</v>
      </c>
      <c r="AF22" s="4" t="s">
        <v>43</v>
      </c>
      <c r="AG22"/>
    </row>
    <row r="23" spans="1:33" ht="66.75" customHeight="1" x14ac:dyDescent="0.3">
      <c r="A23" s="18" t="s">
        <v>1201</v>
      </c>
      <c r="B23" s="19">
        <v>44890</v>
      </c>
      <c r="C23" s="17">
        <v>545</v>
      </c>
      <c r="D23" s="18" t="s">
        <v>1202</v>
      </c>
      <c r="E23" s="23" t="s">
        <v>1203</v>
      </c>
      <c r="F23" s="19">
        <v>44911</v>
      </c>
      <c r="G23" s="18" t="s">
        <v>1204</v>
      </c>
      <c r="H23" s="4" t="s">
        <v>90</v>
      </c>
      <c r="I23" s="4" t="s">
        <v>1186</v>
      </c>
      <c r="J23" s="32">
        <v>231478790.40000001</v>
      </c>
      <c r="K23" s="33">
        <v>231478790.40000001</v>
      </c>
      <c r="L23" s="33">
        <v>231478790.40000001</v>
      </c>
      <c r="M23" s="4" t="s">
        <v>1094</v>
      </c>
      <c r="N23" s="4" t="s">
        <v>1187</v>
      </c>
      <c r="O23" s="4" t="s">
        <v>68</v>
      </c>
      <c r="P23" s="41">
        <v>0</v>
      </c>
      <c r="Q23" s="17">
        <v>100</v>
      </c>
      <c r="R23" s="17" t="s">
        <v>85</v>
      </c>
      <c r="S23" s="48">
        <v>9.6</v>
      </c>
      <c r="T23" s="33">
        <v>618266</v>
      </c>
      <c r="U23" s="32">
        <v>5935353.5999999996</v>
      </c>
      <c r="V23" s="32">
        <v>374.40000000000003</v>
      </c>
      <c r="W23" s="32">
        <v>220.8</v>
      </c>
      <c r="X23" s="32">
        <v>57.6</v>
      </c>
      <c r="Y23" s="32">
        <v>96</v>
      </c>
      <c r="Z23" s="32">
        <v>39.000000000000007</v>
      </c>
      <c r="AA23" s="32">
        <v>39</v>
      </c>
      <c r="AB23" s="4" t="s">
        <v>1205</v>
      </c>
      <c r="AC23" s="19">
        <v>44972</v>
      </c>
      <c r="AD23" s="19">
        <v>45031</v>
      </c>
      <c r="AE23" s="19">
        <v>45261</v>
      </c>
      <c r="AF23" s="4" t="s">
        <v>43</v>
      </c>
    </row>
    <row r="24" spans="1:33" ht="66.75" customHeight="1" x14ac:dyDescent="0.3">
      <c r="A24" s="18" t="s">
        <v>1206</v>
      </c>
      <c r="B24" s="19">
        <v>44890</v>
      </c>
      <c r="C24" s="17">
        <v>545</v>
      </c>
      <c r="D24" s="18" t="s">
        <v>1207</v>
      </c>
      <c r="E24" s="23" t="s">
        <v>1208</v>
      </c>
      <c r="F24" s="19">
        <v>44911</v>
      </c>
      <c r="G24" s="18" t="s">
        <v>1209</v>
      </c>
      <c r="H24" s="4" t="s">
        <v>90</v>
      </c>
      <c r="I24" s="4" t="s">
        <v>1186</v>
      </c>
      <c r="J24" s="32">
        <v>231478790.40000001</v>
      </c>
      <c r="K24" s="33">
        <v>231478790.40000001</v>
      </c>
      <c r="L24" s="33">
        <v>231478790.40000001</v>
      </c>
      <c r="M24" s="4" t="s">
        <v>1094</v>
      </c>
      <c r="N24" s="4" t="s">
        <v>1187</v>
      </c>
      <c r="O24" s="4" t="s">
        <v>68</v>
      </c>
      <c r="P24" s="41">
        <v>0</v>
      </c>
      <c r="Q24" s="17">
        <v>100</v>
      </c>
      <c r="R24" s="17" t="s">
        <v>85</v>
      </c>
      <c r="S24" s="48">
        <v>9.6</v>
      </c>
      <c r="T24" s="33">
        <v>618266</v>
      </c>
      <c r="U24" s="32">
        <v>5935353.5999999996</v>
      </c>
      <c r="V24" s="32">
        <v>374.4</v>
      </c>
      <c r="W24" s="32">
        <v>230.4</v>
      </c>
      <c r="X24" s="32">
        <v>57.6</v>
      </c>
      <c r="Y24" s="32">
        <v>86.4</v>
      </c>
      <c r="Z24" s="32">
        <v>39</v>
      </c>
      <c r="AA24" s="32">
        <v>39</v>
      </c>
      <c r="AB24" s="4" t="s">
        <v>1210</v>
      </c>
      <c r="AC24" s="19">
        <v>44972</v>
      </c>
      <c r="AD24" s="19">
        <v>45031</v>
      </c>
      <c r="AE24" s="19">
        <v>45261</v>
      </c>
      <c r="AF24" s="4" t="s">
        <v>43</v>
      </c>
    </row>
    <row r="25" spans="1:33" ht="66.75" customHeight="1" x14ac:dyDescent="0.3">
      <c r="A25" s="18" t="s">
        <v>1211</v>
      </c>
      <c r="B25" s="19">
        <v>44893</v>
      </c>
      <c r="C25" s="17">
        <v>545</v>
      </c>
      <c r="D25" s="18" t="s">
        <v>1212</v>
      </c>
      <c r="E25" s="23" t="s">
        <v>1213</v>
      </c>
      <c r="F25" s="19">
        <v>44914</v>
      </c>
      <c r="G25" s="18" t="s">
        <v>1214</v>
      </c>
      <c r="H25" s="4" t="s">
        <v>1215</v>
      </c>
      <c r="I25" s="4" t="s">
        <v>1216</v>
      </c>
      <c r="J25" s="32">
        <v>192933171.19999999</v>
      </c>
      <c r="K25" s="33">
        <v>192933171.19999999</v>
      </c>
      <c r="L25" s="33">
        <v>192933171.19999999</v>
      </c>
      <c r="M25" s="4" t="s">
        <v>1217</v>
      </c>
      <c r="N25" s="4" t="s">
        <v>1218</v>
      </c>
      <c r="O25" s="4" t="s">
        <v>60</v>
      </c>
      <c r="P25" s="41">
        <v>0</v>
      </c>
      <c r="Q25" s="17">
        <v>100</v>
      </c>
      <c r="R25" s="17" t="s">
        <v>406</v>
      </c>
      <c r="S25" s="48">
        <v>140</v>
      </c>
      <c r="T25" s="33">
        <v>10766.359999999999</v>
      </c>
      <c r="U25" s="32">
        <v>1507290.4</v>
      </c>
      <c r="V25" s="32">
        <v>17920</v>
      </c>
      <c r="W25" s="32">
        <v>15400</v>
      </c>
      <c r="X25" s="32">
        <v>2520</v>
      </c>
      <c r="Y25" s="32"/>
      <c r="Z25" s="32">
        <v>128</v>
      </c>
      <c r="AA25" s="32">
        <v>128</v>
      </c>
      <c r="AB25" s="4" t="s">
        <v>1101</v>
      </c>
      <c r="AC25" s="19">
        <v>44941</v>
      </c>
      <c r="AD25" s="19">
        <v>45107</v>
      </c>
      <c r="AE25" s="19"/>
      <c r="AF25" s="4" t="s">
        <v>43</v>
      </c>
    </row>
    <row r="26" spans="1:33" s="3" customFormat="1" ht="66.75" customHeight="1" x14ac:dyDescent="0.3">
      <c r="A26" s="18" t="s">
        <v>1219</v>
      </c>
      <c r="B26" s="19">
        <v>44893</v>
      </c>
      <c r="C26" s="17">
        <v>545</v>
      </c>
      <c r="D26" s="18" t="s">
        <v>1220</v>
      </c>
      <c r="E26" s="23" t="s">
        <v>1221</v>
      </c>
      <c r="F26" s="19">
        <v>44921</v>
      </c>
      <c r="G26" s="18" t="s">
        <v>1222</v>
      </c>
      <c r="H26" s="4" t="s">
        <v>1215</v>
      </c>
      <c r="I26" s="4" t="s">
        <v>1216</v>
      </c>
      <c r="J26" s="32">
        <v>313516403.19999999</v>
      </c>
      <c r="K26" s="33">
        <v>313516403.19999999</v>
      </c>
      <c r="L26" s="33">
        <v>313516403.19999999</v>
      </c>
      <c r="M26" s="4" t="s">
        <v>1217</v>
      </c>
      <c r="N26" s="4" t="s">
        <v>1218</v>
      </c>
      <c r="O26" s="4" t="s">
        <v>60</v>
      </c>
      <c r="P26" s="41">
        <v>0</v>
      </c>
      <c r="Q26" s="17">
        <v>100</v>
      </c>
      <c r="R26" s="17" t="s">
        <v>406</v>
      </c>
      <c r="S26" s="48">
        <v>140</v>
      </c>
      <c r="T26" s="33">
        <v>10766.359999999999</v>
      </c>
      <c r="U26" s="32">
        <v>1507290.4</v>
      </c>
      <c r="V26" s="32">
        <v>29120</v>
      </c>
      <c r="W26" s="32">
        <v>24500</v>
      </c>
      <c r="X26" s="32">
        <v>4620</v>
      </c>
      <c r="Y26" s="32"/>
      <c r="Z26" s="32">
        <v>208</v>
      </c>
      <c r="AA26" s="32">
        <v>208</v>
      </c>
      <c r="AB26" s="4" t="s">
        <v>1088</v>
      </c>
      <c r="AC26" s="19">
        <v>44941</v>
      </c>
      <c r="AD26" s="19">
        <v>45107</v>
      </c>
      <c r="AE26" s="19"/>
      <c r="AF26" s="4" t="s">
        <v>43</v>
      </c>
      <c r="AG26"/>
    </row>
    <row r="27" spans="1:33" ht="93.6" customHeight="1" x14ac:dyDescent="0.3">
      <c r="A27" s="18" t="s">
        <v>1223</v>
      </c>
      <c r="B27" s="19">
        <v>44897</v>
      </c>
      <c r="C27" s="17">
        <v>545</v>
      </c>
      <c r="D27" s="18" t="s">
        <v>1224</v>
      </c>
      <c r="E27" s="23" t="s">
        <v>1225</v>
      </c>
      <c r="F27" s="19">
        <v>44914</v>
      </c>
      <c r="G27" s="17" t="s">
        <v>1226</v>
      </c>
      <c r="H27" s="4" t="s">
        <v>1215</v>
      </c>
      <c r="I27" s="4" t="s">
        <v>1216</v>
      </c>
      <c r="J27" s="32">
        <v>211020656</v>
      </c>
      <c r="K27" s="33">
        <v>211020656</v>
      </c>
      <c r="L27" s="33">
        <v>211020656</v>
      </c>
      <c r="M27" s="4" t="s">
        <v>1217</v>
      </c>
      <c r="N27" s="4" t="s">
        <v>1218</v>
      </c>
      <c r="O27" s="4" t="s">
        <v>60</v>
      </c>
      <c r="P27" s="41">
        <v>0</v>
      </c>
      <c r="Q27" s="17">
        <v>100</v>
      </c>
      <c r="R27" s="17" t="s">
        <v>406</v>
      </c>
      <c r="S27" s="42">
        <v>140</v>
      </c>
      <c r="T27" s="33">
        <v>10766.36</v>
      </c>
      <c r="U27" s="32">
        <v>1507290.4000000001</v>
      </c>
      <c r="V27" s="32">
        <v>19600</v>
      </c>
      <c r="W27" s="32">
        <v>5740</v>
      </c>
      <c r="X27" s="32">
        <v>13860</v>
      </c>
      <c r="Y27" s="32"/>
      <c r="Z27" s="32">
        <v>140</v>
      </c>
      <c r="AA27" s="32">
        <v>140</v>
      </c>
      <c r="AB27" s="4" t="s">
        <v>1227</v>
      </c>
      <c r="AC27" s="19">
        <v>44941</v>
      </c>
      <c r="AD27" s="19">
        <v>45107</v>
      </c>
      <c r="AE27" s="19"/>
      <c r="AF27" s="4" t="s">
        <v>43</v>
      </c>
    </row>
    <row r="28" spans="1:33" ht="61.2" customHeight="1" x14ac:dyDescent="0.3">
      <c r="A28" s="18" t="s">
        <v>1228</v>
      </c>
      <c r="B28" s="19">
        <v>44893</v>
      </c>
      <c r="C28" s="17">
        <v>545</v>
      </c>
      <c r="D28" s="18" t="s">
        <v>1229</v>
      </c>
      <c r="E28" s="23" t="s">
        <v>1230</v>
      </c>
      <c r="F28" s="19">
        <v>44914</v>
      </c>
      <c r="G28" s="17" t="s">
        <v>1231</v>
      </c>
      <c r="H28" s="4" t="s">
        <v>1215</v>
      </c>
      <c r="I28" s="4" t="s">
        <v>1216</v>
      </c>
      <c r="J28" s="32">
        <v>262268529.59999999</v>
      </c>
      <c r="K28" s="33">
        <v>262268529.59999999</v>
      </c>
      <c r="L28" s="33">
        <v>262268529.59999999</v>
      </c>
      <c r="M28" s="4" t="s">
        <v>1217</v>
      </c>
      <c r="N28" s="4" t="s">
        <v>1218</v>
      </c>
      <c r="O28" s="4" t="s">
        <v>60</v>
      </c>
      <c r="P28" s="41">
        <v>0</v>
      </c>
      <c r="Q28" s="17">
        <v>100</v>
      </c>
      <c r="R28" s="17" t="s">
        <v>406</v>
      </c>
      <c r="S28" s="42">
        <v>140</v>
      </c>
      <c r="T28" s="33">
        <v>10766.36</v>
      </c>
      <c r="U28" s="32">
        <v>1507290.4000000001</v>
      </c>
      <c r="V28" s="32">
        <v>24360</v>
      </c>
      <c r="W28" s="32">
        <v>20440</v>
      </c>
      <c r="X28" s="32">
        <v>3920</v>
      </c>
      <c r="Y28" s="32"/>
      <c r="Z28" s="32">
        <v>174</v>
      </c>
      <c r="AA28" s="32">
        <v>174</v>
      </c>
      <c r="AB28" s="4" t="s">
        <v>1232</v>
      </c>
      <c r="AC28" s="19">
        <v>44941</v>
      </c>
      <c r="AD28" s="19">
        <v>45107</v>
      </c>
      <c r="AE28" s="19"/>
      <c r="AF28" s="4" t="s">
        <v>43</v>
      </c>
    </row>
    <row r="29" spans="1:33" ht="93.6" x14ac:dyDescent="0.3">
      <c r="A29" s="18" t="s">
        <v>1233</v>
      </c>
      <c r="B29" s="19">
        <v>44893</v>
      </c>
      <c r="C29" s="17">
        <v>545</v>
      </c>
      <c r="D29" s="18" t="s">
        <v>1234</v>
      </c>
      <c r="E29" s="23" t="s">
        <v>1235</v>
      </c>
      <c r="F29" s="19">
        <v>44914</v>
      </c>
      <c r="G29" s="17" t="s">
        <v>1236</v>
      </c>
      <c r="H29" s="4" t="s">
        <v>1215</v>
      </c>
      <c r="I29" s="4" t="s">
        <v>1216</v>
      </c>
      <c r="J29" s="32">
        <v>275834143.19999999</v>
      </c>
      <c r="K29" s="33">
        <v>275834143.19999999</v>
      </c>
      <c r="L29" s="33">
        <v>275834143.19999999</v>
      </c>
      <c r="M29" s="4" t="s">
        <v>1217</v>
      </c>
      <c r="N29" s="4" t="s">
        <v>1218</v>
      </c>
      <c r="O29" s="4" t="s">
        <v>60</v>
      </c>
      <c r="P29" s="41">
        <v>0</v>
      </c>
      <c r="Q29" s="17">
        <v>100</v>
      </c>
      <c r="R29" s="17" t="s">
        <v>406</v>
      </c>
      <c r="S29" s="42">
        <v>140</v>
      </c>
      <c r="T29" s="33">
        <v>10766.359999999999</v>
      </c>
      <c r="U29" s="32">
        <v>1507290.4</v>
      </c>
      <c r="V29" s="32">
        <v>25620</v>
      </c>
      <c r="W29" s="32">
        <v>21140</v>
      </c>
      <c r="X29" s="32">
        <v>4480</v>
      </c>
      <c r="Y29" s="32"/>
      <c r="Z29" s="32">
        <v>183</v>
      </c>
      <c r="AA29" s="32">
        <v>183</v>
      </c>
      <c r="AB29" s="4" t="s">
        <v>1237</v>
      </c>
      <c r="AC29" s="19">
        <v>44941</v>
      </c>
      <c r="AD29" s="19">
        <v>45107</v>
      </c>
      <c r="AE29" s="19"/>
      <c r="AF29" s="4" t="s">
        <v>43</v>
      </c>
    </row>
    <row r="30" spans="1:33" ht="62.4" x14ac:dyDescent="0.3">
      <c r="A30" s="18" t="s">
        <v>1238</v>
      </c>
      <c r="B30" s="19">
        <v>44893</v>
      </c>
      <c r="C30" s="17">
        <v>545</v>
      </c>
      <c r="D30" s="18" t="s">
        <v>1239</v>
      </c>
      <c r="E30" s="23" t="s">
        <v>1240</v>
      </c>
      <c r="F30" s="19">
        <v>44914</v>
      </c>
      <c r="G30" s="18" t="s">
        <v>1241</v>
      </c>
      <c r="H30" s="4" t="s">
        <v>1242</v>
      </c>
      <c r="I30" s="4" t="s">
        <v>1243</v>
      </c>
      <c r="J30" s="32">
        <v>7358102.4000000004</v>
      </c>
      <c r="K30" s="33">
        <v>7358102.4000000004</v>
      </c>
      <c r="L30" s="33">
        <v>7358102.4000000004</v>
      </c>
      <c r="M30" s="4" t="s">
        <v>1244</v>
      </c>
      <c r="N30" s="4" t="s">
        <v>1245</v>
      </c>
      <c r="O30" s="4" t="s">
        <v>84</v>
      </c>
      <c r="P30" s="41">
        <v>0</v>
      </c>
      <c r="Q30" s="17">
        <v>100</v>
      </c>
      <c r="R30" s="17" t="s">
        <v>69</v>
      </c>
      <c r="S30" s="42">
        <v>60</v>
      </c>
      <c r="T30" s="33">
        <v>3117.84</v>
      </c>
      <c r="U30" s="32">
        <v>187070.40000000002</v>
      </c>
      <c r="V30" s="32">
        <v>2360</v>
      </c>
      <c r="W30" s="32">
        <v>2360</v>
      </c>
      <c r="X30" s="32"/>
      <c r="Y30" s="32"/>
      <c r="Z30" s="32">
        <v>39.333333333333336</v>
      </c>
      <c r="AA30" s="32">
        <v>40</v>
      </c>
      <c r="AB30" s="4" t="s">
        <v>1176</v>
      </c>
      <c r="AC30" s="19">
        <v>44946</v>
      </c>
      <c r="AD30" s="19"/>
      <c r="AE30" s="19"/>
      <c r="AF30" s="4" t="s">
        <v>43</v>
      </c>
    </row>
    <row r="31" spans="1:33" ht="62.4" x14ac:dyDescent="0.3">
      <c r="A31" s="18" t="s">
        <v>1246</v>
      </c>
      <c r="B31" s="19">
        <v>44893</v>
      </c>
      <c r="C31" s="17">
        <v>545</v>
      </c>
      <c r="D31" s="18" t="s">
        <v>1247</v>
      </c>
      <c r="E31" s="23" t="s">
        <v>1248</v>
      </c>
      <c r="F31" s="19">
        <v>44914</v>
      </c>
      <c r="G31" s="17" t="s">
        <v>1249</v>
      </c>
      <c r="H31" s="4" t="s">
        <v>1242</v>
      </c>
      <c r="I31" s="4" t="s">
        <v>1250</v>
      </c>
      <c r="J31" s="32">
        <v>5572459.2000000002</v>
      </c>
      <c r="K31" s="33">
        <v>5572459.2000000002</v>
      </c>
      <c r="L31" s="33">
        <v>5572459.2000000002</v>
      </c>
      <c r="M31" s="4" t="s">
        <v>1244</v>
      </c>
      <c r="N31" s="4" t="s">
        <v>1251</v>
      </c>
      <c r="O31" s="4" t="s">
        <v>84</v>
      </c>
      <c r="P31" s="41">
        <v>0</v>
      </c>
      <c r="Q31" s="17">
        <v>100</v>
      </c>
      <c r="R31" s="17" t="s">
        <v>69</v>
      </c>
      <c r="S31" s="42">
        <v>60</v>
      </c>
      <c r="T31" s="33">
        <v>3316.94</v>
      </c>
      <c r="U31" s="32">
        <v>199016.4</v>
      </c>
      <c r="V31" s="32">
        <v>1680</v>
      </c>
      <c r="W31" s="32">
        <v>1680</v>
      </c>
      <c r="X31" s="32"/>
      <c r="Y31" s="32"/>
      <c r="Z31" s="32">
        <v>28</v>
      </c>
      <c r="AA31" s="32">
        <v>28</v>
      </c>
      <c r="AB31" s="4" t="s">
        <v>1176</v>
      </c>
      <c r="AC31" s="19">
        <v>44946</v>
      </c>
      <c r="AD31" s="19"/>
      <c r="AE31" s="19"/>
      <c r="AF31" s="4" t="s">
        <v>43</v>
      </c>
    </row>
    <row r="32" spans="1:33" ht="83.25" customHeight="1" x14ac:dyDescent="0.3">
      <c r="A32" s="18" t="s">
        <v>1252</v>
      </c>
      <c r="B32" s="19">
        <v>44894</v>
      </c>
      <c r="C32" s="17">
        <v>545</v>
      </c>
      <c r="D32" s="18" t="s">
        <v>1253</v>
      </c>
      <c r="E32" s="23" t="s">
        <v>1254</v>
      </c>
      <c r="F32" s="19">
        <v>44915</v>
      </c>
      <c r="G32" s="18" t="s">
        <v>1255</v>
      </c>
      <c r="H32" s="4" t="s">
        <v>624</v>
      </c>
      <c r="I32" s="4" t="s">
        <v>1256</v>
      </c>
      <c r="J32" s="32">
        <v>291968107.19999999</v>
      </c>
      <c r="K32" s="33">
        <v>291968107.19999999</v>
      </c>
      <c r="L32" s="33">
        <v>291968107.19999999</v>
      </c>
      <c r="M32" s="4" t="s">
        <v>1257</v>
      </c>
      <c r="N32" s="4" t="s">
        <v>1258</v>
      </c>
      <c r="O32" s="4" t="s">
        <v>1259</v>
      </c>
      <c r="P32" s="41">
        <v>0</v>
      </c>
      <c r="Q32" s="17">
        <v>100</v>
      </c>
      <c r="R32" s="17" t="s">
        <v>69</v>
      </c>
      <c r="S32" s="42">
        <v>112</v>
      </c>
      <c r="T32" s="33">
        <v>7899.57</v>
      </c>
      <c r="U32" s="32">
        <v>884751.84</v>
      </c>
      <c r="V32" s="32">
        <v>36960</v>
      </c>
      <c r="W32" s="32">
        <v>36960</v>
      </c>
      <c r="X32" s="32"/>
      <c r="Y32" s="32"/>
      <c r="Z32" s="32">
        <v>330</v>
      </c>
      <c r="AA32" s="32">
        <v>330</v>
      </c>
      <c r="AB32" s="4" t="s">
        <v>1260</v>
      </c>
      <c r="AC32" s="19">
        <v>45017</v>
      </c>
      <c r="AD32" s="19"/>
      <c r="AE32" s="19"/>
      <c r="AF32" s="4" t="s">
        <v>43</v>
      </c>
    </row>
    <row r="33" spans="1:32" ht="85.5" customHeight="1" x14ac:dyDescent="0.3">
      <c r="A33" s="18" t="s">
        <v>1261</v>
      </c>
      <c r="B33" s="19">
        <v>44894</v>
      </c>
      <c r="C33" s="17">
        <v>545</v>
      </c>
      <c r="D33" s="18" t="s">
        <v>1262</v>
      </c>
      <c r="E33" s="23" t="s">
        <v>1263</v>
      </c>
      <c r="F33" s="19">
        <v>44915</v>
      </c>
      <c r="G33" s="17" t="s">
        <v>1264</v>
      </c>
      <c r="H33" s="4" t="s">
        <v>624</v>
      </c>
      <c r="I33" s="4" t="s">
        <v>1256</v>
      </c>
      <c r="J33" s="32">
        <v>288429099.83999997</v>
      </c>
      <c r="K33" s="33">
        <v>288429099.83999997</v>
      </c>
      <c r="L33" s="33">
        <v>288429099.83999997</v>
      </c>
      <c r="M33" s="4" t="s">
        <v>1257</v>
      </c>
      <c r="N33" s="4" t="s">
        <v>1258</v>
      </c>
      <c r="O33" s="4" t="s">
        <v>1259</v>
      </c>
      <c r="P33" s="41">
        <v>0</v>
      </c>
      <c r="Q33" s="17">
        <v>100</v>
      </c>
      <c r="R33" s="17" t="s">
        <v>69</v>
      </c>
      <c r="S33" s="42">
        <v>112</v>
      </c>
      <c r="T33" s="33">
        <v>7899.57</v>
      </c>
      <c r="U33" s="32">
        <v>884751.84</v>
      </c>
      <c r="V33" s="32">
        <v>36512</v>
      </c>
      <c r="W33" s="32">
        <v>36512</v>
      </c>
      <c r="X33" s="32"/>
      <c r="Y33" s="32"/>
      <c r="Z33" s="32">
        <v>326</v>
      </c>
      <c r="AA33" s="32">
        <v>326</v>
      </c>
      <c r="AB33" s="4" t="s">
        <v>1237</v>
      </c>
      <c r="AC33" s="19">
        <v>45017</v>
      </c>
      <c r="AD33" s="19"/>
      <c r="AE33" s="19"/>
      <c r="AF33" s="4" t="s">
        <v>43</v>
      </c>
    </row>
    <row r="34" spans="1:32" ht="63.75" customHeight="1" x14ac:dyDescent="0.3">
      <c r="A34" s="18" t="s">
        <v>1265</v>
      </c>
      <c r="B34" s="19">
        <v>44894</v>
      </c>
      <c r="C34" s="17">
        <v>545</v>
      </c>
      <c r="D34" s="18" t="s">
        <v>1266</v>
      </c>
      <c r="E34" s="23" t="s">
        <v>1267</v>
      </c>
      <c r="F34" s="19">
        <v>44915</v>
      </c>
      <c r="G34" s="17" t="s">
        <v>1268</v>
      </c>
      <c r="H34" s="4" t="s">
        <v>624</v>
      </c>
      <c r="I34" s="4" t="s">
        <v>1256</v>
      </c>
      <c r="J34" s="32">
        <v>278696829.60000002</v>
      </c>
      <c r="K34" s="33">
        <v>278696829.60000002</v>
      </c>
      <c r="L34" s="33">
        <v>278696829.60000002</v>
      </c>
      <c r="M34" s="4" t="s">
        <v>1257</v>
      </c>
      <c r="N34" s="4" t="s">
        <v>1258</v>
      </c>
      <c r="O34" s="4" t="s">
        <v>1259</v>
      </c>
      <c r="P34" s="41">
        <v>0</v>
      </c>
      <c r="Q34" s="17">
        <v>100</v>
      </c>
      <c r="R34" s="17" t="s">
        <v>69</v>
      </c>
      <c r="S34" s="42">
        <v>112</v>
      </c>
      <c r="T34" s="33">
        <v>7899.5700000000006</v>
      </c>
      <c r="U34" s="32">
        <v>884751.84000000008</v>
      </c>
      <c r="V34" s="32">
        <v>35280</v>
      </c>
      <c r="W34" s="32">
        <v>35280</v>
      </c>
      <c r="X34" s="32"/>
      <c r="Y34" s="32"/>
      <c r="Z34" s="32">
        <v>315</v>
      </c>
      <c r="AA34" s="32">
        <v>315</v>
      </c>
      <c r="AB34" s="4" t="s">
        <v>1269</v>
      </c>
      <c r="AC34" s="19">
        <v>45017</v>
      </c>
      <c r="AD34" s="19"/>
      <c r="AE34" s="19"/>
      <c r="AF34" s="4" t="s">
        <v>43</v>
      </c>
    </row>
    <row r="35" spans="1:32" ht="63" customHeight="1" x14ac:dyDescent="0.3">
      <c r="A35" s="18" t="s">
        <v>1270</v>
      </c>
      <c r="B35" s="19">
        <v>44894</v>
      </c>
      <c r="C35" s="17">
        <v>545</v>
      </c>
      <c r="D35" s="18" t="s">
        <v>1271</v>
      </c>
      <c r="E35" s="23" t="s">
        <v>1272</v>
      </c>
      <c r="F35" s="19">
        <v>44915</v>
      </c>
      <c r="G35" s="18" t="s">
        <v>1273</v>
      </c>
      <c r="H35" s="4" t="s">
        <v>624</v>
      </c>
      <c r="I35" s="4" t="s">
        <v>1256</v>
      </c>
      <c r="J35" s="32">
        <v>196414908.47999999</v>
      </c>
      <c r="K35" s="33">
        <v>196414908.47999999</v>
      </c>
      <c r="L35" s="33">
        <v>196414908.47999999</v>
      </c>
      <c r="M35" s="4" t="s">
        <v>1257</v>
      </c>
      <c r="N35" s="4" t="s">
        <v>1258</v>
      </c>
      <c r="O35" s="4" t="s">
        <v>1259</v>
      </c>
      <c r="P35" s="41">
        <v>0</v>
      </c>
      <c r="Q35" s="17">
        <v>100</v>
      </c>
      <c r="R35" s="17" t="s">
        <v>69</v>
      </c>
      <c r="S35" s="42">
        <v>112</v>
      </c>
      <c r="T35" s="33">
        <v>7899.57</v>
      </c>
      <c r="U35" s="32">
        <v>884751.84</v>
      </c>
      <c r="V35" s="32">
        <v>24864</v>
      </c>
      <c r="W35" s="32">
        <v>24864</v>
      </c>
      <c r="X35" s="32"/>
      <c r="Y35" s="32"/>
      <c r="Z35" s="32">
        <v>222</v>
      </c>
      <c r="AA35" s="32">
        <v>222</v>
      </c>
      <c r="AB35" s="4" t="s">
        <v>1274</v>
      </c>
      <c r="AC35" s="19">
        <v>45017</v>
      </c>
      <c r="AD35" s="19"/>
      <c r="AE35" s="19"/>
      <c r="AF35" s="4" t="s">
        <v>43</v>
      </c>
    </row>
    <row r="36" spans="1:32" ht="63" customHeight="1" x14ac:dyDescent="0.3">
      <c r="A36" s="18" t="s">
        <v>1275</v>
      </c>
      <c r="B36" s="19">
        <v>44894</v>
      </c>
      <c r="C36" s="17">
        <v>545</v>
      </c>
      <c r="D36" s="18" t="s">
        <v>1276</v>
      </c>
      <c r="E36" s="23" t="s">
        <v>1277</v>
      </c>
      <c r="F36" s="19">
        <v>44915</v>
      </c>
      <c r="G36" s="17" t="s">
        <v>1278</v>
      </c>
      <c r="H36" s="4" t="s">
        <v>624</v>
      </c>
      <c r="I36" s="4" t="s">
        <v>1279</v>
      </c>
      <c r="J36" s="32">
        <v>289313851.68000001</v>
      </c>
      <c r="K36" s="33">
        <v>289313851.68000001</v>
      </c>
      <c r="L36" s="33">
        <v>289313851.68000001</v>
      </c>
      <c r="M36" s="4" t="s">
        <v>1257</v>
      </c>
      <c r="N36" s="4" t="s">
        <v>1280</v>
      </c>
      <c r="O36" s="4" t="s">
        <v>1259</v>
      </c>
      <c r="P36" s="41">
        <v>0</v>
      </c>
      <c r="Q36" s="17">
        <v>100</v>
      </c>
      <c r="R36" s="17" t="s">
        <v>69</v>
      </c>
      <c r="S36" s="42">
        <v>112</v>
      </c>
      <c r="T36" s="33">
        <v>7899.5700000000006</v>
      </c>
      <c r="U36" s="32">
        <v>884751.84000000008</v>
      </c>
      <c r="V36" s="32">
        <v>36624</v>
      </c>
      <c r="W36" s="32">
        <v>20496</v>
      </c>
      <c r="X36" s="32">
        <v>16128</v>
      </c>
      <c r="Y36" s="32"/>
      <c r="Z36" s="32">
        <v>327</v>
      </c>
      <c r="AA36" s="32">
        <v>327</v>
      </c>
      <c r="AB36" s="4" t="s">
        <v>1281</v>
      </c>
      <c r="AC36" s="19">
        <v>45017</v>
      </c>
      <c r="AD36" s="19">
        <v>45108</v>
      </c>
      <c r="AE36" s="19"/>
      <c r="AF36" s="4" t="s">
        <v>43</v>
      </c>
    </row>
    <row r="37" spans="1:32" ht="78" customHeight="1" x14ac:dyDescent="0.3">
      <c r="A37" s="18" t="s">
        <v>1282</v>
      </c>
      <c r="B37" s="19">
        <v>44894</v>
      </c>
      <c r="C37" s="17">
        <v>545</v>
      </c>
      <c r="D37" s="18" t="s">
        <v>1283</v>
      </c>
      <c r="E37" s="23" t="s">
        <v>1277</v>
      </c>
      <c r="F37" s="19">
        <v>44915</v>
      </c>
      <c r="G37" s="17" t="s">
        <v>1284</v>
      </c>
      <c r="H37" s="4" t="s">
        <v>624</v>
      </c>
      <c r="I37" s="4" t="s">
        <v>1279</v>
      </c>
      <c r="J37" s="32">
        <v>296391866.39999998</v>
      </c>
      <c r="K37" s="33">
        <v>296391866.39999998</v>
      </c>
      <c r="L37" s="33">
        <v>296391866.39999998</v>
      </c>
      <c r="M37" s="4" t="s">
        <v>1257</v>
      </c>
      <c r="N37" s="4" t="s">
        <v>1280</v>
      </c>
      <c r="O37" s="4" t="s">
        <v>1259</v>
      </c>
      <c r="P37" s="41">
        <v>0</v>
      </c>
      <c r="Q37" s="17">
        <v>100</v>
      </c>
      <c r="R37" s="17" t="s">
        <v>69</v>
      </c>
      <c r="S37" s="42">
        <v>112</v>
      </c>
      <c r="T37" s="33">
        <v>7899.57</v>
      </c>
      <c r="U37" s="32">
        <v>884751.84</v>
      </c>
      <c r="V37" s="32">
        <v>37520</v>
      </c>
      <c r="W37" s="32">
        <v>20720</v>
      </c>
      <c r="X37" s="32">
        <v>16800</v>
      </c>
      <c r="Y37" s="32"/>
      <c r="Z37" s="32">
        <v>335</v>
      </c>
      <c r="AA37" s="32">
        <v>335</v>
      </c>
      <c r="AB37" s="4" t="s">
        <v>1285</v>
      </c>
      <c r="AC37" s="19">
        <v>45017</v>
      </c>
      <c r="AD37" s="19">
        <v>45108</v>
      </c>
      <c r="AE37" s="19"/>
      <c r="AF37" s="4" t="s">
        <v>43</v>
      </c>
    </row>
    <row r="38" spans="1:32" ht="68.25" customHeight="1" x14ac:dyDescent="0.3">
      <c r="A38" s="18" t="s">
        <v>1286</v>
      </c>
      <c r="B38" s="19">
        <v>44894</v>
      </c>
      <c r="C38" s="17">
        <v>545</v>
      </c>
      <c r="D38" s="18" t="s">
        <v>1287</v>
      </c>
      <c r="E38" s="23" t="s">
        <v>1288</v>
      </c>
      <c r="F38" s="19">
        <v>44915</v>
      </c>
      <c r="G38" s="18" t="s">
        <v>1289</v>
      </c>
      <c r="H38" s="4" t="s">
        <v>624</v>
      </c>
      <c r="I38" s="4" t="s">
        <v>1279</v>
      </c>
      <c r="J38" s="32">
        <v>284890092.48000002</v>
      </c>
      <c r="K38" s="33">
        <v>284890092.48000002</v>
      </c>
      <c r="L38" s="33">
        <v>284890092.48000002</v>
      </c>
      <c r="M38" s="4" t="s">
        <v>1257</v>
      </c>
      <c r="N38" s="4" t="s">
        <v>1280</v>
      </c>
      <c r="O38" s="4" t="s">
        <v>1259</v>
      </c>
      <c r="P38" s="41">
        <v>0</v>
      </c>
      <c r="Q38" s="17">
        <v>100</v>
      </c>
      <c r="R38" s="17" t="s">
        <v>69</v>
      </c>
      <c r="S38" s="42">
        <v>112</v>
      </c>
      <c r="T38" s="33">
        <v>7899.5700000000006</v>
      </c>
      <c r="U38" s="32">
        <v>884751.84000000008</v>
      </c>
      <c r="V38" s="32">
        <v>36064</v>
      </c>
      <c r="W38" s="32">
        <v>20272</v>
      </c>
      <c r="X38" s="32">
        <v>15792</v>
      </c>
      <c r="Y38" s="32"/>
      <c r="Z38" s="32">
        <v>322</v>
      </c>
      <c r="AA38" s="32">
        <v>322</v>
      </c>
      <c r="AB38" s="4" t="s">
        <v>1290</v>
      </c>
      <c r="AC38" s="19">
        <v>45017</v>
      </c>
      <c r="AD38" s="19">
        <v>45108</v>
      </c>
      <c r="AE38" s="19"/>
      <c r="AF38" s="4" t="s">
        <v>43</v>
      </c>
    </row>
    <row r="39" spans="1:32" ht="71.25" customHeight="1" x14ac:dyDescent="0.3">
      <c r="A39" s="18" t="s">
        <v>1291</v>
      </c>
      <c r="B39" s="19">
        <v>44894</v>
      </c>
      <c r="C39" s="17">
        <v>545</v>
      </c>
      <c r="D39" s="18" t="s">
        <v>1292</v>
      </c>
      <c r="E39" s="23" t="s">
        <v>1293</v>
      </c>
      <c r="F39" s="19">
        <v>44914</v>
      </c>
      <c r="G39" s="17" t="s">
        <v>1294</v>
      </c>
      <c r="H39" s="4" t="s">
        <v>90</v>
      </c>
      <c r="I39" s="4" t="s">
        <v>1295</v>
      </c>
      <c r="J39" s="32">
        <v>27005858.879999999</v>
      </c>
      <c r="K39" s="33">
        <v>27005858.879999999</v>
      </c>
      <c r="L39" s="33">
        <v>27005858.879999999</v>
      </c>
      <c r="M39" s="4" t="s">
        <v>1094</v>
      </c>
      <c r="N39" s="4" t="s">
        <v>1296</v>
      </c>
      <c r="O39" s="4" t="s">
        <v>1297</v>
      </c>
      <c r="P39" s="41">
        <v>0</v>
      </c>
      <c r="Q39" s="17">
        <v>100</v>
      </c>
      <c r="R39" s="17" t="s">
        <v>85</v>
      </c>
      <c r="S39" s="48">
        <v>8.4</v>
      </c>
      <c r="T39" s="33">
        <v>247306.4</v>
      </c>
      <c r="U39" s="32">
        <v>2077373.76</v>
      </c>
      <c r="V39" s="32">
        <v>109.2</v>
      </c>
      <c r="W39" s="32">
        <v>109.2</v>
      </c>
      <c r="X39" s="32"/>
      <c r="Y39" s="32"/>
      <c r="Z39" s="32">
        <v>13</v>
      </c>
      <c r="AA39" s="32">
        <v>13</v>
      </c>
      <c r="AB39" s="4" t="s">
        <v>1176</v>
      </c>
      <c r="AC39" s="19">
        <v>44972</v>
      </c>
      <c r="AD39" s="19"/>
      <c r="AE39" s="19"/>
      <c r="AF39" s="4" t="s">
        <v>43</v>
      </c>
    </row>
    <row r="40" spans="1:32" ht="86.25" customHeight="1" x14ac:dyDescent="0.3">
      <c r="A40" s="18" t="s">
        <v>1298</v>
      </c>
      <c r="B40" s="19">
        <v>44894</v>
      </c>
      <c r="C40" s="17">
        <v>545</v>
      </c>
      <c r="D40" s="18" t="s">
        <v>1299</v>
      </c>
      <c r="E40" s="23" t="s">
        <v>1300</v>
      </c>
      <c r="F40" s="19">
        <v>44914</v>
      </c>
      <c r="G40" s="18" t="s">
        <v>1301</v>
      </c>
      <c r="H40" s="4" t="s">
        <v>1215</v>
      </c>
      <c r="I40" s="4" t="s">
        <v>1302</v>
      </c>
      <c r="J40" s="32">
        <v>209514360</v>
      </c>
      <c r="K40" s="33">
        <v>209514360</v>
      </c>
      <c r="L40" s="33">
        <v>209514360</v>
      </c>
      <c r="M40" s="4" t="s">
        <v>1303</v>
      </c>
      <c r="N40" s="4" t="s">
        <v>1304</v>
      </c>
      <c r="O40" s="4" t="s">
        <v>854</v>
      </c>
      <c r="P40" s="41">
        <v>0</v>
      </c>
      <c r="Q40" s="17">
        <v>100</v>
      </c>
      <c r="R40" s="17" t="s">
        <v>85</v>
      </c>
      <c r="S40" s="42">
        <v>2</v>
      </c>
      <c r="T40" s="33">
        <v>521180</v>
      </c>
      <c r="U40" s="32">
        <v>1042360</v>
      </c>
      <c r="V40" s="32">
        <v>402</v>
      </c>
      <c r="W40" s="32">
        <v>402</v>
      </c>
      <c r="X40" s="32"/>
      <c r="Y40" s="32"/>
      <c r="Z40" s="32">
        <v>201</v>
      </c>
      <c r="AA40" s="32">
        <v>201</v>
      </c>
      <c r="AB40" s="4" t="s">
        <v>1176</v>
      </c>
      <c r="AC40" s="19">
        <v>44946</v>
      </c>
      <c r="AD40" s="19"/>
      <c r="AE40" s="19"/>
      <c r="AF40" s="4" t="s">
        <v>43</v>
      </c>
    </row>
    <row r="41" spans="1:32" customFormat="1" ht="82.5" customHeight="1" x14ac:dyDescent="0.3">
      <c r="A41" s="18" t="s">
        <v>1305</v>
      </c>
      <c r="B41" s="19">
        <v>44895</v>
      </c>
      <c r="C41" s="17">
        <v>545</v>
      </c>
      <c r="D41" s="18" t="s">
        <v>1306</v>
      </c>
      <c r="E41" s="23" t="s">
        <v>1307</v>
      </c>
      <c r="F41" s="19">
        <v>44915</v>
      </c>
      <c r="G41" s="17" t="s">
        <v>1308</v>
      </c>
      <c r="H41" s="4" t="s">
        <v>700</v>
      </c>
      <c r="I41" s="4" t="s">
        <v>1309</v>
      </c>
      <c r="J41" s="32">
        <v>295111316.5</v>
      </c>
      <c r="K41" s="33">
        <v>295111316.5</v>
      </c>
      <c r="L41" s="33">
        <v>295111316.5</v>
      </c>
      <c r="M41" s="4" t="s">
        <v>1310</v>
      </c>
      <c r="N41" s="4" t="s">
        <v>1311</v>
      </c>
      <c r="O41" s="4" t="s">
        <v>170</v>
      </c>
      <c r="P41" s="41">
        <v>0</v>
      </c>
      <c r="Q41" s="17">
        <v>100</v>
      </c>
      <c r="R41" s="17" t="s">
        <v>1312</v>
      </c>
      <c r="S41" s="42">
        <v>2</v>
      </c>
      <c r="T41" s="33">
        <v>333082.75</v>
      </c>
      <c r="U41" s="32">
        <v>666165.5</v>
      </c>
      <c r="V41" s="32">
        <v>886</v>
      </c>
      <c r="W41" s="32">
        <v>326</v>
      </c>
      <c r="X41" s="32">
        <v>560</v>
      </c>
      <c r="Y41" s="32"/>
      <c r="Z41" s="32">
        <v>443</v>
      </c>
      <c r="AA41" s="32">
        <v>443</v>
      </c>
      <c r="AB41" s="4" t="s">
        <v>1313</v>
      </c>
      <c r="AC41" s="19">
        <v>44986</v>
      </c>
      <c r="AD41" s="19">
        <v>45047</v>
      </c>
      <c r="AE41" s="19"/>
      <c r="AF41" s="4" t="s">
        <v>43</v>
      </c>
    </row>
    <row r="42" spans="1:32" customFormat="1" ht="91.2" customHeight="1" x14ac:dyDescent="0.3">
      <c r="A42" s="18" t="s">
        <v>1314</v>
      </c>
      <c r="B42" s="19">
        <v>44895</v>
      </c>
      <c r="C42" s="17">
        <v>545</v>
      </c>
      <c r="D42" s="18" t="s">
        <v>1315</v>
      </c>
      <c r="E42" s="23" t="s">
        <v>1316</v>
      </c>
      <c r="F42" s="19">
        <v>44918</v>
      </c>
      <c r="G42" s="17" t="s">
        <v>1317</v>
      </c>
      <c r="H42" s="4" t="s">
        <v>624</v>
      </c>
      <c r="I42" s="4" t="s">
        <v>1279</v>
      </c>
      <c r="J42" s="32">
        <v>292852859.04000002</v>
      </c>
      <c r="K42" s="33">
        <v>292852859.04000002</v>
      </c>
      <c r="L42" s="33">
        <v>292852859.04000002</v>
      </c>
      <c r="M42" s="4" t="s">
        <v>1257</v>
      </c>
      <c r="N42" s="4" t="s">
        <v>1280</v>
      </c>
      <c r="O42" s="4" t="s">
        <v>1259</v>
      </c>
      <c r="P42" s="41">
        <v>0</v>
      </c>
      <c r="Q42" s="17">
        <v>100</v>
      </c>
      <c r="R42" s="17" t="s">
        <v>69</v>
      </c>
      <c r="S42" s="42">
        <v>112</v>
      </c>
      <c r="T42" s="33">
        <v>7899.5700000000006</v>
      </c>
      <c r="U42" s="32">
        <v>884751.84000000008</v>
      </c>
      <c r="V42" s="32">
        <v>37072</v>
      </c>
      <c r="W42" s="32">
        <v>20720</v>
      </c>
      <c r="X42" s="32">
        <v>16352</v>
      </c>
      <c r="Y42" s="32"/>
      <c r="Z42" s="32">
        <v>331</v>
      </c>
      <c r="AA42" s="32">
        <v>331</v>
      </c>
      <c r="AB42" s="4" t="s">
        <v>1318</v>
      </c>
      <c r="AC42" s="19">
        <v>45017</v>
      </c>
      <c r="AD42" s="19">
        <v>45108</v>
      </c>
      <c r="AE42" s="19"/>
      <c r="AF42" s="4" t="s">
        <v>43</v>
      </c>
    </row>
    <row r="43" spans="1:32" customFormat="1" ht="90" customHeight="1" x14ac:dyDescent="0.3">
      <c r="A43" s="18" t="s">
        <v>1319</v>
      </c>
      <c r="B43" s="19">
        <v>44895</v>
      </c>
      <c r="C43" s="17">
        <v>545</v>
      </c>
      <c r="D43" s="18" t="s">
        <v>1320</v>
      </c>
      <c r="E43" s="23" t="s">
        <v>1321</v>
      </c>
      <c r="F43" s="19">
        <v>44918</v>
      </c>
      <c r="G43" s="17" t="s">
        <v>1322</v>
      </c>
      <c r="H43" s="4" t="s">
        <v>624</v>
      </c>
      <c r="I43" s="4" t="s">
        <v>1279</v>
      </c>
      <c r="J43" s="32">
        <v>285774844.31999999</v>
      </c>
      <c r="K43" s="33">
        <v>285774844.31999999</v>
      </c>
      <c r="L43" s="33">
        <v>285774844.31999999</v>
      </c>
      <c r="M43" s="4" t="s">
        <v>1257</v>
      </c>
      <c r="N43" s="4" t="s">
        <v>1280</v>
      </c>
      <c r="O43" s="4" t="s">
        <v>1259</v>
      </c>
      <c r="P43" s="41">
        <v>0</v>
      </c>
      <c r="Q43" s="17">
        <v>100</v>
      </c>
      <c r="R43" s="17" t="s">
        <v>69</v>
      </c>
      <c r="S43" s="42">
        <v>112</v>
      </c>
      <c r="T43" s="33">
        <v>7899.57</v>
      </c>
      <c r="U43" s="32">
        <v>884751.84</v>
      </c>
      <c r="V43" s="32">
        <v>36176</v>
      </c>
      <c r="W43" s="32">
        <v>20272</v>
      </c>
      <c r="X43" s="32">
        <v>15904</v>
      </c>
      <c r="Y43" s="32"/>
      <c r="Z43" s="32">
        <v>323</v>
      </c>
      <c r="AA43" s="32">
        <v>323</v>
      </c>
      <c r="AB43" s="4" t="s">
        <v>1323</v>
      </c>
      <c r="AC43" s="19">
        <v>45017</v>
      </c>
      <c r="AD43" s="19">
        <v>45108</v>
      </c>
      <c r="AE43" s="19"/>
      <c r="AF43" s="4" t="s">
        <v>43</v>
      </c>
    </row>
    <row r="44" spans="1:32" customFormat="1" ht="92.4" customHeight="1" x14ac:dyDescent="0.3">
      <c r="A44" s="18" t="s">
        <v>1324</v>
      </c>
      <c r="B44" s="19">
        <v>44895</v>
      </c>
      <c r="C44" s="17">
        <v>545</v>
      </c>
      <c r="D44" s="18" t="s">
        <v>1325</v>
      </c>
      <c r="E44" s="23" t="s">
        <v>1326</v>
      </c>
      <c r="F44" s="19">
        <v>44918</v>
      </c>
      <c r="G44" s="17" t="s">
        <v>1327</v>
      </c>
      <c r="H44" s="4" t="s">
        <v>624</v>
      </c>
      <c r="I44" s="4" t="s">
        <v>1279</v>
      </c>
      <c r="J44" s="32">
        <v>291083355.36000001</v>
      </c>
      <c r="K44" s="33">
        <v>291083355.36000001</v>
      </c>
      <c r="L44" s="33">
        <v>291083355.36000001</v>
      </c>
      <c r="M44" s="4" t="s">
        <v>1257</v>
      </c>
      <c r="N44" s="4" t="s">
        <v>1280</v>
      </c>
      <c r="O44" s="4" t="s">
        <v>1259</v>
      </c>
      <c r="P44" s="41">
        <v>0</v>
      </c>
      <c r="Q44" s="17">
        <v>100</v>
      </c>
      <c r="R44" s="17" t="s">
        <v>69</v>
      </c>
      <c r="S44" s="42">
        <v>112</v>
      </c>
      <c r="T44" s="33">
        <v>7899.5700000000006</v>
      </c>
      <c r="U44" s="32">
        <v>884751.84000000008</v>
      </c>
      <c r="V44" s="32">
        <v>36848</v>
      </c>
      <c r="W44" s="32">
        <v>20720</v>
      </c>
      <c r="X44" s="32">
        <v>16128</v>
      </c>
      <c r="Y44" s="32"/>
      <c r="Z44" s="32">
        <v>329</v>
      </c>
      <c r="AA44" s="32">
        <v>329</v>
      </c>
      <c r="AB44" s="4" t="s">
        <v>1328</v>
      </c>
      <c r="AC44" s="19">
        <v>45017</v>
      </c>
      <c r="AD44" s="19">
        <v>45108</v>
      </c>
      <c r="AE44" s="19"/>
      <c r="AF44" s="4" t="s">
        <v>43</v>
      </c>
    </row>
    <row r="45" spans="1:32" customFormat="1" ht="93.6" x14ac:dyDescent="0.3">
      <c r="A45" s="18" t="s">
        <v>1329</v>
      </c>
      <c r="B45" s="19">
        <v>44895</v>
      </c>
      <c r="C45" s="17">
        <v>545</v>
      </c>
      <c r="D45" s="18" t="s">
        <v>1330</v>
      </c>
      <c r="E45" s="23" t="s">
        <v>1331</v>
      </c>
      <c r="F45" s="19">
        <v>44915</v>
      </c>
      <c r="G45" s="18" t="s">
        <v>1332</v>
      </c>
      <c r="H45" s="4" t="s">
        <v>700</v>
      </c>
      <c r="I45" s="4" t="s">
        <v>1309</v>
      </c>
      <c r="J45" s="32">
        <v>296443647.5</v>
      </c>
      <c r="K45" s="33">
        <v>296443647.5</v>
      </c>
      <c r="L45" s="33">
        <v>296443647.5</v>
      </c>
      <c r="M45" s="4" t="s">
        <v>1310</v>
      </c>
      <c r="N45" s="4" t="s">
        <v>1311</v>
      </c>
      <c r="O45" s="4" t="s">
        <v>170</v>
      </c>
      <c r="P45" s="41">
        <v>0</v>
      </c>
      <c r="Q45" s="17">
        <v>100</v>
      </c>
      <c r="R45" s="17" t="s">
        <v>1312</v>
      </c>
      <c r="S45" s="42">
        <v>2</v>
      </c>
      <c r="T45" s="33">
        <v>333082.75</v>
      </c>
      <c r="U45" s="32">
        <v>666165.5</v>
      </c>
      <c r="V45" s="32">
        <v>890</v>
      </c>
      <c r="W45" s="32">
        <v>332</v>
      </c>
      <c r="X45" s="32">
        <v>558</v>
      </c>
      <c r="Y45" s="32"/>
      <c r="Z45" s="32">
        <v>445</v>
      </c>
      <c r="AA45" s="32">
        <v>445</v>
      </c>
      <c r="AB45" s="4" t="s">
        <v>1333</v>
      </c>
      <c r="AC45" s="19">
        <v>44986</v>
      </c>
      <c r="AD45" s="19">
        <v>45047</v>
      </c>
      <c r="AE45" s="19"/>
      <c r="AF45" s="4" t="s">
        <v>43</v>
      </c>
    </row>
    <row r="46" spans="1:32" customFormat="1" ht="93.6" x14ac:dyDescent="0.3">
      <c r="A46" s="18" t="s">
        <v>1334</v>
      </c>
      <c r="B46" s="19">
        <v>44895</v>
      </c>
      <c r="C46" s="17">
        <v>545</v>
      </c>
      <c r="D46" s="18" t="s">
        <v>1335</v>
      </c>
      <c r="E46" s="23" t="s">
        <v>1336</v>
      </c>
      <c r="F46" s="19">
        <v>44915</v>
      </c>
      <c r="G46" s="18" t="s">
        <v>1337</v>
      </c>
      <c r="H46" s="4" t="s">
        <v>700</v>
      </c>
      <c r="I46" s="4" t="s">
        <v>1309</v>
      </c>
      <c r="J46" s="32">
        <v>276458682.5</v>
      </c>
      <c r="K46" s="33">
        <v>276458682.5</v>
      </c>
      <c r="L46" s="33">
        <v>276458682.5</v>
      </c>
      <c r="M46" s="4" t="s">
        <v>1310</v>
      </c>
      <c r="N46" s="4" t="s">
        <v>1311</v>
      </c>
      <c r="O46" s="4" t="s">
        <v>170</v>
      </c>
      <c r="P46" s="41">
        <v>0</v>
      </c>
      <c r="Q46" s="17">
        <v>100</v>
      </c>
      <c r="R46" s="17" t="s">
        <v>1312</v>
      </c>
      <c r="S46" s="42">
        <v>2</v>
      </c>
      <c r="T46" s="33">
        <v>333082.75</v>
      </c>
      <c r="U46" s="32">
        <v>666165.5</v>
      </c>
      <c r="V46" s="32">
        <v>830</v>
      </c>
      <c r="W46" s="32">
        <v>306</v>
      </c>
      <c r="X46" s="32">
        <v>524</v>
      </c>
      <c r="Y46" s="32"/>
      <c r="Z46" s="32">
        <v>415</v>
      </c>
      <c r="AA46" s="32">
        <v>415</v>
      </c>
      <c r="AB46" s="4" t="s">
        <v>1338</v>
      </c>
      <c r="AC46" s="19">
        <v>44986</v>
      </c>
      <c r="AD46" s="19">
        <v>45047</v>
      </c>
      <c r="AE46" s="19"/>
      <c r="AF46" s="4" t="s">
        <v>43</v>
      </c>
    </row>
    <row r="47" spans="1:32" customFormat="1" ht="93.6" x14ac:dyDescent="0.3">
      <c r="A47" s="18" t="s">
        <v>1339</v>
      </c>
      <c r="B47" s="19">
        <v>44895</v>
      </c>
      <c r="C47" s="17">
        <v>545</v>
      </c>
      <c r="D47" s="18" t="s">
        <v>1340</v>
      </c>
      <c r="E47" s="23" t="s">
        <v>1341</v>
      </c>
      <c r="F47" s="19">
        <v>44918</v>
      </c>
      <c r="G47" s="18" t="s">
        <v>1342</v>
      </c>
      <c r="H47" s="4" t="s">
        <v>624</v>
      </c>
      <c r="I47" s="4" t="s">
        <v>1343</v>
      </c>
      <c r="J47" s="32">
        <v>299107789.33999997</v>
      </c>
      <c r="K47" s="33">
        <v>299107789.33999997</v>
      </c>
      <c r="L47" s="33">
        <v>299107789.33999997</v>
      </c>
      <c r="M47" s="4" t="s">
        <v>1344</v>
      </c>
      <c r="N47" s="4" t="s">
        <v>1345</v>
      </c>
      <c r="O47" s="4" t="s">
        <v>1259</v>
      </c>
      <c r="P47" s="41">
        <v>0</v>
      </c>
      <c r="Q47" s="17">
        <v>100</v>
      </c>
      <c r="R47" s="17" t="s">
        <v>406</v>
      </c>
      <c r="S47" s="48">
        <v>27854.400000000001</v>
      </c>
      <c r="T47" s="33">
        <v>31.769999999575138</v>
      </c>
      <c r="U47" s="32">
        <v>884934.28798816574</v>
      </c>
      <c r="V47" s="32">
        <v>9414787.1999999993</v>
      </c>
      <c r="W47" s="32">
        <v>5543025.5999999996</v>
      </c>
      <c r="X47" s="32">
        <v>3871761.6</v>
      </c>
      <c r="Y47" s="32"/>
      <c r="Z47" s="32">
        <v>337.99999999999994</v>
      </c>
      <c r="AA47" s="32">
        <v>338</v>
      </c>
      <c r="AB47" s="4" t="s">
        <v>1260</v>
      </c>
      <c r="AC47" s="19">
        <v>45017</v>
      </c>
      <c r="AD47" s="19">
        <v>45108</v>
      </c>
      <c r="AE47" s="19"/>
      <c r="AF47" s="4" t="s">
        <v>43</v>
      </c>
    </row>
    <row r="48" spans="1:32" customFormat="1" ht="57.6" x14ac:dyDescent="0.3">
      <c r="A48" s="18" t="s">
        <v>1346</v>
      </c>
      <c r="B48" s="19">
        <v>44895</v>
      </c>
      <c r="C48" s="17">
        <v>545</v>
      </c>
      <c r="D48" s="18" t="s">
        <v>282</v>
      </c>
      <c r="E48" s="23" t="s">
        <v>1347</v>
      </c>
      <c r="F48" s="19" t="s">
        <v>282</v>
      </c>
      <c r="G48" s="17" t="s">
        <v>282</v>
      </c>
      <c r="H48" s="4" t="s">
        <v>282</v>
      </c>
      <c r="I48" s="4" t="s">
        <v>1348</v>
      </c>
      <c r="J48" s="32" t="s">
        <v>282</v>
      </c>
      <c r="K48" s="33" t="s">
        <v>282</v>
      </c>
      <c r="L48" s="33" t="s">
        <v>282</v>
      </c>
      <c r="M48" s="4"/>
      <c r="N48" s="4"/>
      <c r="O48" s="4"/>
      <c r="P48" s="41"/>
      <c r="Q48" s="17"/>
      <c r="R48" s="17"/>
      <c r="S48" s="48"/>
      <c r="T48" s="33" t="e">
        <v>#VALUE!</v>
      </c>
      <c r="U48" s="32" t="e">
        <v>#VALUE!</v>
      </c>
      <c r="V48" s="32"/>
      <c r="W48" s="32"/>
      <c r="X48" s="32"/>
      <c r="Y48" s="32"/>
      <c r="Z48" s="32" t="e">
        <v>#DIV/0!</v>
      </c>
      <c r="AA48" s="32" t="e">
        <v>#DIV/0!</v>
      </c>
      <c r="AB48" s="4"/>
      <c r="AC48" s="19"/>
      <c r="AD48" s="19"/>
      <c r="AE48" s="19"/>
      <c r="AF48" s="4"/>
    </row>
    <row r="49" spans="1:32" customFormat="1" ht="93.6" x14ac:dyDescent="0.3">
      <c r="A49" s="18" t="s">
        <v>1349</v>
      </c>
      <c r="B49" s="19">
        <v>44895</v>
      </c>
      <c r="C49" s="17">
        <v>545</v>
      </c>
      <c r="D49" s="18" t="s">
        <v>1350</v>
      </c>
      <c r="E49" s="23" t="s">
        <v>1351</v>
      </c>
      <c r="F49" s="19">
        <v>44918</v>
      </c>
      <c r="G49" s="17" t="s">
        <v>1352</v>
      </c>
      <c r="H49" s="4" t="s">
        <v>624</v>
      </c>
      <c r="I49" s="4" t="s">
        <v>1343</v>
      </c>
      <c r="J49" s="32">
        <v>282294037.87</v>
      </c>
      <c r="K49" s="33">
        <v>282294037.87</v>
      </c>
      <c r="L49" s="33">
        <v>282294037.87</v>
      </c>
      <c r="M49" s="4" t="s">
        <v>1344</v>
      </c>
      <c r="N49" s="4" t="s">
        <v>1345</v>
      </c>
      <c r="O49" s="4" t="s">
        <v>1259</v>
      </c>
      <c r="P49" s="41">
        <v>0</v>
      </c>
      <c r="Q49" s="17">
        <v>100</v>
      </c>
      <c r="R49" s="17" t="s">
        <v>406</v>
      </c>
      <c r="S49" s="48">
        <v>27854.400000000001</v>
      </c>
      <c r="T49" s="33">
        <v>31.769999999774917</v>
      </c>
      <c r="U49" s="32">
        <v>884934.28799373051</v>
      </c>
      <c r="V49" s="32">
        <v>8885553.5999999996</v>
      </c>
      <c r="W49" s="32">
        <v>5208772.8</v>
      </c>
      <c r="X49" s="32">
        <v>3676780.8</v>
      </c>
      <c r="Y49" s="32"/>
      <c r="Z49" s="32">
        <v>318.99999999999994</v>
      </c>
      <c r="AA49" s="32">
        <v>319</v>
      </c>
      <c r="AB49" s="4" t="s">
        <v>1353</v>
      </c>
      <c r="AC49" s="19">
        <v>45017</v>
      </c>
      <c r="AD49" s="19">
        <v>45108</v>
      </c>
      <c r="AE49" s="19"/>
      <c r="AF49" s="4" t="s">
        <v>43</v>
      </c>
    </row>
    <row r="50" spans="1:32" customFormat="1" ht="57.6" x14ac:dyDescent="0.3">
      <c r="A50" s="18" t="s">
        <v>1354</v>
      </c>
      <c r="B50" s="19">
        <v>44895</v>
      </c>
      <c r="C50" s="17">
        <v>545</v>
      </c>
      <c r="D50" s="18" t="s">
        <v>1355</v>
      </c>
      <c r="E50" s="23" t="s">
        <v>1356</v>
      </c>
      <c r="F50" s="19">
        <v>44915</v>
      </c>
      <c r="G50" s="17" t="s">
        <v>1357</v>
      </c>
      <c r="H50" s="4" t="s">
        <v>700</v>
      </c>
      <c r="I50" s="4" t="s">
        <v>1358</v>
      </c>
      <c r="J50" s="32">
        <v>23366039.399999999</v>
      </c>
      <c r="K50" s="33">
        <v>23366039.399999999</v>
      </c>
      <c r="L50" s="33">
        <v>23366039.399999999</v>
      </c>
      <c r="M50" s="4" t="s">
        <v>1359</v>
      </c>
      <c r="N50" s="4" t="s">
        <v>1360</v>
      </c>
      <c r="O50" s="4" t="s">
        <v>170</v>
      </c>
      <c r="P50" s="41">
        <v>0</v>
      </c>
      <c r="Q50" s="17">
        <v>100</v>
      </c>
      <c r="R50" s="17" t="s">
        <v>69</v>
      </c>
      <c r="S50" s="42">
        <v>30</v>
      </c>
      <c r="T50" s="33">
        <v>2426.3799999999997</v>
      </c>
      <c r="U50" s="32">
        <v>72791.399999999994</v>
      </c>
      <c r="V50" s="32">
        <v>9630</v>
      </c>
      <c r="W50" s="32">
        <v>4500</v>
      </c>
      <c r="X50" s="32">
        <v>5130</v>
      </c>
      <c r="Y50" s="32"/>
      <c r="Z50" s="32">
        <v>321</v>
      </c>
      <c r="AA50" s="32">
        <v>321</v>
      </c>
      <c r="AB50" s="4" t="s">
        <v>1176</v>
      </c>
      <c r="AC50" s="19">
        <v>44946</v>
      </c>
      <c r="AD50" s="19">
        <v>44986</v>
      </c>
      <c r="AE50" s="19"/>
      <c r="AF50" s="4" t="s">
        <v>43</v>
      </c>
    </row>
    <row r="51" spans="1:32" customFormat="1" ht="57.6" x14ac:dyDescent="0.3">
      <c r="A51" s="18" t="s">
        <v>1361</v>
      </c>
      <c r="B51" s="19">
        <v>44895</v>
      </c>
      <c r="C51" s="17">
        <v>545</v>
      </c>
      <c r="D51" s="18" t="s">
        <v>1362</v>
      </c>
      <c r="E51" s="23" t="s">
        <v>1363</v>
      </c>
      <c r="F51" s="19">
        <v>44915</v>
      </c>
      <c r="G51" s="17" t="s">
        <v>1364</v>
      </c>
      <c r="H51" s="4" t="s">
        <v>700</v>
      </c>
      <c r="I51" s="4" t="s">
        <v>1365</v>
      </c>
      <c r="J51" s="32">
        <v>28563777</v>
      </c>
      <c r="K51" s="33">
        <v>28563777</v>
      </c>
      <c r="L51" s="33">
        <v>28563777</v>
      </c>
      <c r="M51" s="4" t="s">
        <v>1359</v>
      </c>
      <c r="N51" s="4" t="s">
        <v>1366</v>
      </c>
      <c r="O51" s="4" t="s">
        <v>170</v>
      </c>
      <c r="P51" s="41">
        <v>0</v>
      </c>
      <c r="Q51" s="17">
        <v>100</v>
      </c>
      <c r="R51" s="17" t="s">
        <v>69</v>
      </c>
      <c r="S51" s="42">
        <v>30</v>
      </c>
      <c r="T51" s="33">
        <v>1455.85</v>
      </c>
      <c r="U51" s="32">
        <v>43675.5</v>
      </c>
      <c r="V51" s="32">
        <v>19620</v>
      </c>
      <c r="W51" s="32">
        <v>7200</v>
      </c>
      <c r="X51" s="32">
        <v>12420</v>
      </c>
      <c r="Y51" s="32"/>
      <c r="Z51" s="32">
        <v>654</v>
      </c>
      <c r="AA51" s="32">
        <v>654</v>
      </c>
      <c r="AB51" s="4" t="s">
        <v>1176</v>
      </c>
      <c r="AC51" s="19">
        <v>44946</v>
      </c>
      <c r="AD51" s="19">
        <v>45108</v>
      </c>
      <c r="AE51" s="19"/>
      <c r="AF51" s="4" t="s">
        <v>43</v>
      </c>
    </row>
    <row r="52" spans="1:32" customFormat="1" ht="92.4" customHeight="1" x14ac:dyDescent="0.3">
      <c r="A52" s="18" t="s">
        <v>1367</v>
      </c>
      <c r="B52" s="19">
        <v>44895</v>
      </c>
      <c r="C52" s="17">
        <v>545</v>
      </c>
      <c r="D52" s="18" t="s">
        <v>1368</v>
      </c>
      <c r="E52" s="23" t="s">
        <v>1369</v>
      </c>
      <c r="F52" s="19">
        <v>44918</v>
      </c>
      <c r="G52" s="17" t="s">
        <v>1370</v>
      </c>
      <c r="H52" s="4" t="s">
        <v>624</v>
      </c>
      <c r="I52" s="4" t="s">
        <v>1343</v>
      </c>
      <c r="J52" s="32">
        <v>263710417.81999999</v>
      </c>
      <c r="K52" s="33">
        <v>263710417.81999999</v>
      </c>
      <c r="L52" s="33">
        <v>263710417.81999999</v>
      </c>
      <c r="M52" s="4" t="s">
        <v>1344</v>
      </c>
      <c r="N52" s="4" t="s">
        <v>1345</v>
      </c>
      <c r="O52" s="4" t="s">
        <v>1259</v>
      </c>
      <c r="P52" s="41">
        <v>0</v>
      </c>
      <c r="Q52" s="17">
        <v>100</v>
      </c>
      <c r="R52" s="17" t="s">
        <v>406</v>
      </c>
      <c r="S52" s="48">
        <v>27854.400000000001</v>
      </c>
      <c r="T52" s="33">
        <v>31.769999999518109</v>
      </c>
      <c r="U52" s="32">
        <v>884934.28798657726</v>
      </c>
      <c r="V52" s="32">
        <v>8300611.1999999993</v>
      </c>
      <c r="W52" s="32">
        <v>4846665.5999999996</v>
      </c>
      <c r="X52" s="32">
        <v>3453945.6</v>
      </c>
      <c r="Y52" s="32"/>
      <c r="Z52" s="32">
        <v>297.99999999999994</v>
      </c>
      <c r="AA52" s="32">
        <v>298</v>
      </c>
      <c r="AB52" s="4" t="s">
        <v>1371</v>
      </c>
      <c r="AC52" s="19">
        <v>45017</v>
      </c>
      <c r="AD52" s="19">
        <v>45108</v>
      </c>
      <c r="AE52" s="19"/>
      <c r="AF52" s="4" t="s">
        <v>43</v>
      </c>
    </row>
    <row r="53" spans="1:32" customFormat="1" ht="101.4" customHeight="1" x14ac:dyDescent="0.3">
      <c r="A53" s="18" t="s">
        <v>1372</v>
      </c>
      <c r="B53" s="19">
        <v>44896</v>
      </c>
      <c r="C53" s="17">
        <v>545</v>
      </c>
      <c r="D53" s="18" t="s">
        <v>1373</v>
      </c>
      <c r="E53" s="23" t="s">
        <v>1374</v>
      </c>
      <c r="F53" s="19">
        <v>44918</v>
      </c>
      <c r="G53" s="17" t="s">
        <v>1375</v>
      </c>
      <c r="H53" s="4" t="s">
        <v>700</v>
      </c>
      <c r="I53" s="4" t="s">
        <v>1309</v>
      </c>
      <c r="J53" s="32">
        <v>187858671</v>
      </c>
      <c r="K53" s="33">
        <v>187858671</v>
      </c>
      <c r="L53" s="33">
        <v>187858671</v>
      </c>
      <c r="M53" s="4" t="s">
        <v>1310</v>
      </c>
      <c r="N53" s="4" t="s">
        <v>1311</v>
      </c>
      <c r="O53" s="4" t="s">
        <v>170</v>
      </c>
      <c r="P53" s="41">
        <v>0</v>
      </c>
      <c r="Q53" s="17">
        <v>100</v>
      </c>
      <c r="R53" s="17" t="s">
        <v>1312</v>
      </c>
      <c r="S53" s="42">
        <v>2</v>
      </c>
      <c r="T53" s="33">
        <v>333082.75</v>
      </c>
      <c r="U53" s="32">
        <v>666165.5</v>
      </c>
      <c r="V53" s="32">
        <v>564</v>
      </c>
      <c r="W53" s="32">
        <v>206</v>
      </c>
      <c r="X53" s="32">
        <v>358</v>
      </c>
      <c r="Y53" s="32"/>
      <c r="Z53" s="32">
        <v>282</v>
      </c>
      <c r="AA53" s="32">
        <v>282</v>
      </c>
      <c r="AB53" s="4" t="s">
        <v>1376</v>
      </c>
      <c r="AC53" s="19">
        <v>44986</v>
      </c>
      <c r="AD53" s="19">
        <v>45047</v>
      </c>
      <c r="AE53" s="19"/>
      <c r="AF53" s="4" t="s">
        <v>43</v>
      </c>
    </row>
    <row r="54" spans="1:32" customFormat="1" ht="84" customHeight="1" x14ac:dyDescent="0.3">
      <c r="A54" s="18" t="s">
        <v>1377</v>
      </c>
      <c r="B54" s="19">
        <v>44896</v>
      </c>
      <c r="C54" s="17">
        <v>545</v>
      </c>
      <c r="D54" s="18" t="s">
        <v>1378</v>
      </c>
      <c r="E54" s="23" t="s">
        <v>1379</v>
      </c>
      <c r="F54" s="19">
        <v>44918</v>
      </c>
      <c r="G54" s="17" t="s">
        <v>1380</v>
      </c>
      <c r="H54" s="4" t="s">
        <v>700</v>
      </c>
      <c r="I54" s="4" t="s">
        <v>1309</v>
      </c>
      <c r="J54" s="32">
        <v>288449661.5</v>
      </c>
      <c r="K54" s="33">
        <v>288449661.5</v>
      </c>
      <c r="L54" s="33">
        <v>288449661.5</v>
      </c>
      <c r="M54" s="4" t="s">
        <v>1310</v>
      </c>
      <c r="N54" s="4" t="s">
        <v>1311</v>
      </c>
      <c r="O54" s="4" t="s">
        <v>170</v>
      </c>
      <c r="P54" s="41">
        <v>0</v>
      </c>
      <c r="Q54" s="17">
        <v>100</v>
      </c>
      <c r="R54" s="17" t="s">
        <v>1312</v>
      </c>
      <c r="S54" s="42">
        <v>2</v>
      </c>
      <c r="T54" s="33">
        <v>333082.75</v>
      </c>
      <c r="U54" s="32">
        <v>666165.5</v>
      </c>
      <c r="V54" s="32">
        <v>866</v>
      </c>
      <c r="W54" s="32">
        <v>320</v>
      </c>
      <c r="X54" s="32">
        <v>546</v>
      </c>
      <c r="Y54" s="32"/>
      <c r="Z54" s="32">
        <v>433</v>
      </c>
      <c r="AA54" s="32">
        <v>433</v>
      </c>
      <c r="AB54" s="4" t="s">
        <v>1381</v>
      </c>
      <c r="AC54" s="19">
        <v>44986</v>
      </c>
      <c r="AD54" s="19">
        <v>45047</v>
      </c>
      <c r="AE54" s="19"/>
      <c r="AF54" s="4" t="s">
        <v>43</v>
      </c>
    </row>
    <row r="55" spans="1:32" customFormat="1" ht="76.2" customHeight="1" x14ac:dyDescent="0.3">
      <c r="A55" s="18" t="s">
        <v>1382</v>
      </c>
      <c r="B55" s="19">
        <v>44896</v>
      </c>
      <c r="C55" s="17">
        <v>545</v>
      </c>
      <c r="D55" s="18" t="s">
        <v>1383</v>
      </c>
      <c r="E55" s="23" t="s">
        <v>1384</v>
      </c>
      <c r="F55" s="19">
        <v>44918</v>
      </c>
      <c r="G55" s="17" t="s">
        <v>1385</v>
      </c>
      <c r="H55" s="4" t="s">
        <v>700</v>
      </c>
      <c r="I55" s="4" t="s">
        <v>1309</v>
      </c>
      <c r="J55" s="32">
        <v>289781992.5</v>
      </c>
      <c r="K55" s="33">
        <v>289781992.5</v>
      </c>
      <c r="L55" s="33">
        <v>289781992.5</v>
      </c>
      <c r="M55" s="4" t="s">
        <v>1310</v>
      </c>
      <c r="N55" s="4" t="s">
        <v>1311</v>
      </c>
      <c r="O55" s="4" t="s">
        <v>170</v>
      </c>
      <c r="P55" s="41">
        <v>0</v>
      </c>
      <c r="Q55" s="17">
        <v>100</v>
      </c>
      <c r="R55" s="17" t="s">
        <v>1312</v>
      </c>
      <c r="S55" s="42">
        <v>2</v>
      </c>
      <c r="T55" s="33">
        <v>333082.75</v>
      </c>
      <c r="U55" s="32">
        <v>666165.5</v>
      </c>
      <c r="V55" s="32">
        <v>870</v>
      </c>
      <c r="W55" s="32">
        <v>322</v>
      </c>
      <c r="X55" s="32">
        <v>548</v>
      </c>
      <c r="Y55" s="32"/>
      <c r="Z55" s="32">
        <v>435</v>
      </c>
      <c r="AA55" s="32">
        <v>435</v>
      </c>
      <c r="AB55" s="4" t="s">
        <v>1386</v>
      </c>
      <c r="AC55" s="19">
        <v>44986</v>
      </c>
      <c r="AD55" s="19">
        <v>45047</v>
      </c>
      <c r="AE55" s="19"/>
      <c r="AF55" s="4" t="s">
        <v>43</v>
      </c>
    </row>
    <row r="56" spans="1:32" customFormat="1" ht="93.6" x14ac:dyDescent="0.3">
      <c r="A56" s="18" t="s">
        <v>1387</v>
      </c>
      <c r="B56" s="19">
        <v>44896</v>
      </c>
      <c r="C56" s="17">
        <v>545</v>
      </c>
      <c r="D56" s="18" t="s">
        <v>1388</v>
      </c>
      <c r="E56" s="23" t="s">
        <v>1389</v>
      </c>
      <c r="F56" s="19">
        <v>44918</v>
      </c>
      <c r="G56" s="17" t="s">
        <v>1390</v>
      </c>
      <c r="H56" s="4" t="s">
        <v>700</v>
      </c>
      <c r="I56" s="4" t="s">
        <v>1309</v>
      </c>
      <c r="J56" s="32">
        <v>237154918</v>
      </c>
      <c r="K56" s="33">
        <v>237154918</v>
      </c>
      <c r="L56" s="33">
        <v>237154918</v>
      </c>
      <c r="M56" s="4" t="s">
        <v>1310</v>
      </c>
      <c r="N56" s="4" t="s">
        <v>1311</v>
      </c>
      <c r="O56" s="4" t="s">
        <v>170</v>
      </c>
      <c r="P56" s="41">
        <v>0</v>
      </c>
      <c r="Q56" s="17">
        <v>100</v>
      </c>
      <c r="R56" s="17" t="s">
        <v>1312</v>
      </c>
      <c r="S56" s="42">
        <v>2</v>
      </c>
      <c r="T56" s="33">
        <v>333082.75</v>
      </c>
      <c r="U56" s="32">
        <v>666165.5</v>
      </c>
      <c r="V56" s="32">
        <v>712</v>
      </c>
      <c r="W56" s="32">
        <v>264</v>
      </c>
      <c r="X56" s="32">
        <v>448</v>
      </c>
      <c r="Y56" s="32"/>
      <c r="Z56" s="32">
        <v>356</v>
      </c>
      <c r="AA56" s="32">
        <v>356</v>
      </c>
      <c r="AB56" s="4" t="s">
        <v>1391</v>
      </c>
      <c r="AC56" s="19">
        <v>44986</v>
      </c>
      <c r="AD56" s="19">
        <v>45047</v>
      </c>
      <c r="AE56" s="19"/>
      <c r="AF56" s="4" t="s">
        <v>43</v>
      </c>
    </row>
    <row r="57" spans="1:32" customFormat="1" ht="93.6" x14ac:dyDescent="0.3">
      <c r="A57" s="18" t="s">
        <v>1392</v>
      </c>
      <c r="B57" s="19">
        <v>44896</v>
      </c>
      <c r="C57" s="17">
        <v>545</v>
      </c>
      <c r="D57" s="18" t="s">
        <v>1393</v>
      </c>
      <c r="E57" s="23" t="s">
        <v>1394</v>
      </c>
      <c r="F57" s="19">
        <v>44918</v>
      </c>
      <c r="G57" s="17" t="s">
        <v>1395</v>
      </c>
      <c r="H57" s="4" t="s">
        <v>700</v>
      </c>
      <c r="I57" s="4" t="s">
        <v>1309</v>
      </c>
      <c r="J57" s="32">
        <v>289115827</v>
      </c>
      <c r="K57" s="33">
        <v>289115827</v>
      </c>
      <c r="L57" s="33">
        <v>289115827</v>
      </c>
      <c r="M57" s="4" t="s">
        <v>1310</v>
      </c>
      <c r="N57" s="4" t="s">
        <v>1311</v>
      </c>
      <c r="O57" s="4" t="s">
        <v>170</v>
      </c>
      <c r="P57" s="41">
        <v>0</v>
      </c>
      <c r="Q57" s="17">
        <v>100</v>
      </c>
      <c r="R57" s="17" t="s">
        <v>1312</v>
      </c>
      <c r="S57" s="42">
        <v>2</v>
      </c>
      <c r="T57" s="33">
        <v>333082.75</v>
      </c>
      <c r="U57" s="32">
        <v>666165.5</v>
      </c>
      <c r="V57" s="32">
        <v>868</v>
      </c>
      <c r="W57" s="32">
        <v>868</v>
      </c>
      <c r="X57" s="32"/>
      <c r="Y57" s="32"/>
      <c r="Z57" s="32">
        <v>434</v>
      </c>
      <c r="AA57" s="32">
        <v>434</v>
      </c>
      <c r="AB57" s="4" t="s">
        <v>1396</v>
      </c>
      <c r="AC57" s="19">
        <v>44986</v>
      </c>
      <c r="AD57" s="19"/>
      <c r="AE57" s="19"/>
      <c r="AF57" s="4" t="s">
        <v>43</v>
      </c>
    </row>
    <row r="58" spans="1:32" customFormat="1" ht="93.6" x14ac:dyDescent="0.3">
      <c r="A58" s="18" t="s">
        <v>1397</v>
      </c>
      <c r="B58" s="19">
        <v>44896</v>
      </c>
      <c r="C58" s="17">
        <v>545</v>
      </c>
      <c r="D58" s="18" t="s">
        <v>1398</v>
      </c>
      <c r="E58" s="23" t="s">
        <v>1399</v>
      </c>
      <c r="F58" s="19">
        <v>44921</v>
      </c>
      <c r="G58" s="17" t="s">
        <v>1400</v>
      </c>
      <c r="H58" s="4" t="s">
        <v>700</v>
      </c>
      <c r="I58" s="4" t="s">
        <v>1309</v>
      </c>
      <c r="J58" s="32">
        <v>269130862</v>
      </c>
      <c r="K58" s="33">
        <v>269130862</v>
      </c>
      <c r="L58" s="33">
        <v>269130862</v>
      </c>
      <c r="M58" s="4" t="s">
        <v>1310</v>
      </c>
      <c r="N58" s="4" t="s">
        <v>1311</v>
      </c>
      <c r="O58" s="4" t="s">
        <v>170</v>
      </c>
      <c r="P58" s="41">
        <v>0</v>
      </c>
      <c r="Q58" s="17">
        <v>100</v>
      </c>
      <c r="R58" s="17" t="s">
        <v>1312</v>
      </c>
      <c r="S58" s="42">
        <v>2</v>
      </c>
      <c r="T58" s="33">
        <v>333082.75</v>
      </c>
      <c r="U58" s="32">
        <v>666165.5</v>
      </c>
      <c r="V58" s="32">
        <v>808</v>
      </c>
      <c r="W58" s="32">
        <v>808</v>
      </c>
      <c r="X58" s="32"/>
      <c r="Y58" s="32"/>
      <c r="Z58" s="32">
        <v>404</v>
      </c>
      <c r="AA58" s="32">
        <v>404</v>
      </c>
      <c r="AB58" s="4" t="s">
        <v>1401</v>
      </c>
      <c r="AC58" s="19">
        <v>45047</v>
      </c>
      <c r="AD58" s="19"/>
      <c r="AE58" s="19"/>
      <c r="AF58" s="4" t="s">
        <v>43</v>
      </c>
    </row>
    <row r="59" spans="1:32" customFormat="1" ht="79.2" customHeight="1" x14ac:dyDescent="0.3">
      <c r="A59" s="18" t="s">
        <v>1402</v>
      </c>
      <c r="B59" s="19">
        <v>44896</v>
      </c>
      <c r="C59" s="17">
        <v>545</v>
      </c>
      <c r="D59" s="18" t="s">
        <v>1403</v>
      </c>
      <c r="E59" s="23" t="s">
        <v>1404</v>
      </c>
      <c r="F59" s="19">
        <v>44921</v>
      </c>
      <c r="G59" s="17" t="s">
        <v>1405</v>
      </c>
      <c r="H59" s="4" t="s">
        <v>700</v>
      </c>
      <c r="I59" s="4" t="s">
        <v>1309</v>
      </c>
      <c r="J59" s="32">
        <v>293112820</v>
      </c>
      <c r="K59" s="33">
        <v>293112820</v>
      </c>
      <c r="L59" s="33">
        <v>293112820</v>
      </c>
      <c r="M59" s="4" t="s">
        <v>1310</v>
      </c>
      <c r="N59" s="4" t="s">
        <v>1311</v>
      </c>
      <c r="O59" s="4" t="s">
        <v>170</v>
      </c>
      <c r="P59" s="41">
        <v>0</v>
      </c>
      <c r="Q59" s="17">
        <v>100</v>
      </c>
      <c r="R59" s="17" t="s">
        <v>1312</v>
      </c>
      <c r="S59" s="42">
        <v>2</v>
      </c>
      <c r="T59" s="33">
        <v>333082.75</v>
      </c>
      <c r="U59" s="32">
        <v>666165.5</v>
      </c>
      <c r="V59" s="32">
        <v>880</v>
      </c>
      <c r="W59" s="32">
        <v>326</v>
      </c>
      <c r="X59" s="32">
        <v>554</v>
      </c>
      <c r="Y59" s="32"/>
      <c r="Z59" s="32">
        <v>440</v>
      </c>
      <c r="AA59" s="32">
        <v>440</v>
      </c>
      <c r="AB59" s="4" t="s">
        <v>1406</v>
      </c>
      <c r="AC59" s="19">
        <v>44986</v>
      </c>
      <c r="AD59" s="19">
        <v>45047</v>
      </c>
      <c r="AE59" s="19"/>
      <c r="AF59" s="4" t="s">
        <v>43</v>
      </c>
    </row>
    <row r="60" spans="1:32" customFormat="1" ht="111.6" customHeight="1" x14ac:dyDescent="0.3">
      <c r="A60" s="18" t="s">
        <v>1407</v>
      </c>
      <c r="B60" s="19">
        <v>44897</v>
      </c>
      <c r="C60" s="17">
        <v>545</v>
      </c>
      <c r="D60" s="18" t="s">
        <v>1408</v>
      </c>
      <c r="E60" s="23" t="s">
        <v>1409</v>
      </c>
      <c r="F60" s="19">
        <v>44921</v>
      </c>
      <c r="G60" s="17" t="s">
        <v>1410</v>
      </c>
      <c r="H60" s="4" t="s">
        <v>90</v>
      </c>
      <c r="I60" s="4" t="s">
        <v>1411</v>
      </c>
      <c r="J60" s="32">
        <v>233330000</v>
      </c>
      <c r="K60" s="33">
        <v>233330000</v>
      </c>
      <c r="L60" s="33">
        <v>233330000</v>
      </c>
      <c r="M60" s="4" t="s">
        <v>1412</v>
      </c>
      <c r="N60" s="4" t="s">
        <v>1413</v>
      </c>
      <c r="O60" s="4" t="s">
        <v>84</v>
      </c>
      <c r="P60" s="41">
        <v>0</v>
      </c>
      <c r="Q60" s="17">
        <v>100</v>
      </c>
      <c r="R60" s="17" t="s">
        <v>85</v>
      </c>
      <c r="S60" s="42">
        <v>5</v>
      </c>
      <c r="T60" s="33">
        <v>18666.400000000001</v>
      </c>
      <c r="U60" s="32">
        <v>93332</v>
      </c>
      <c r="V60" s="32">
        <v>12500</v>
      </c>
      <c r="W60" s="32">
        <v>4715</v>
      </c>
      <c r="X60" s="32">
        <v>1770</v>
      </c>
      <c r="Y60" s="32">
        <v>6015</v>
      </c>
      <c r="Z60" s="32">
        <v>2500</v>
      </c>
      <c r="AA60" s="32">
        <v>2500</v>
      </c>
      <c r="AB60" s="4" t="s">
        <v>1237</v>
      </c>
      <c r="AC60" s="19">
        <v>44972</v>
      </c>
      <c r="AD60" s="19">
        <v>45031</v>
      </c>
      <c r="AE60" s="19">
        <v>45184</v>
      </c>
      <c r="AF60" s="4" t="s">
        <v>43</v>
      </c>
    </row>
    <row r="61" spans="1:32" customFormat="1" ht="93.6" x14ac:dyDescent="0.3">
      <c r="A61" s="18" t="s">
        <v>1414</v>
      </c>
      <c r="B61" s="19">
        <v>44897</v>
      </c>
      <c r="C61" s="17">
        <v>545</v>
      </c>
      <c r="D61" s="18" t="s">
        <v>1415</v>
      </c>
      <c r="E61" s="23" t="s">
        <v>1416</v>
      </c>
      <c r="F61" s="19">
        <v>44921</v>
      </c>
      <c r="G61" s="17" t="s">
        <v>1417</v>
      </c>
      <c r="H61" s="4" t="s">
        <v>700</v>
      </c>
      <c r="I61" s="4" t="s">
        <v>1309</v>
      </c>
      <c r="J61" s="32">
        <v>259138379.5</v>
      </c>
      <c r="K61" s="33">
        <v>259138379.5</v>
      </c>
      <c r="L61" s="33">
        <v>259138379.5</v>
      </c>
      <c r="M61" s="4" t="s">
        <v>1310</v>
      </c>
      <c r="N61" s="4" t="s">
        <v>1311</v>
      </c>
      <c r="O61" s="4" t="s">
        <v>170</v>
      </c>
      <c r="P61" s="41">
        <v>0</v>
      </c>
      <c r="Q61" s="17">
        <v>100</v>
      </c>
      <c r="R61" s="17" t="s">
        <v>1312</v>
      </c>
      <c r="S61" s="42">
        <v>2</v>
      </c>
      <c r="T61" s="33">
        <v>333082.75</v>
      </c>
      <c r="U61" s="32">
        <v>666165.5</v>
      </c>
      <c r="V61" s="32">
        <v>778</v>
      </c>
      <c r="W61" s="32">
        <v>288</v>
      </c>
      <c r="X61" s="32">
        <v>490</v>
      </c>
      <c r="Y61" s="32"/>
      <c r="Z61" s="32">
        <v>389</v>
      </c>
      <c r="AA61" s="32">
        <v>389</v>
      </c>
      <c r="AB61" s="4" t="s">
        <v>1418</v>
      </c>
      <c r="AC61" s="19">
        <v>44986</v>
      </c>
      <c r="AD61" s="19">
        <v>45047</v>
      </c>
      <c r="AE61" s="19"/>
      <c r="AF61" s="4" t="s">
        <v>43</v>
      </c>
    </row>
    <row r="62" spans="1:32" customFormat="1" ht="93.6" x14ac:dyDescent="0.3">
      <c r="A62" s="18" t="s">
        <v>1419</v>
      </c>
      <c r="B62" s="19">
        <v>44897</v>
      </c>
      <c r="C62" s="17">
        <v>545</v>
      </c>
      <c r="D62" s="18" t="s">
        <v>1420</v>
      </c>
      <c r="E62" s="23" t="s">
        <v>1421</v>
      </c>
      <c r="F62" s="19">
        <v>44921</v>
      </c>
      <c r="G62" s="17" t="s">
        <v>1422</v>
      </c>
      <c r="H62" s="4" t="s">
        <v>700</v>
      </c>
      <c r="I62" s="4" t="s">
        <v>1309</v>
      </c>
      <c r="J62" s="32">
        <v>285784999.5</v>
      </c>
      <c r="K62" s="33">
        <v>285784999.5</v>
      </c>
      <c r="L62" s="33">
        <v>285784999.5</v>
      </c>
      <c r="M62" s="4" t="s">
        <v>1310</v>
      </c>
      <c r="N62" s="4" t="s">
        <v>1311</v>
      </c>
      <c r="O62" s="4" t="s">
        <v>170</v>
      </c>
      <c r="P62" s="41">
        <v>0</v>
      </c>
      <c r="Q62" s="17">
        <v>100</v>
      </c>
      <c r="R62" s="17" t="s">
        <v>1312</v>
      </c>
      <c r="S62" s="42">
        <v>2</v>
      </c>
      <c r="T62" s="33">
        <v>333082.75</v>
      </c>
      <c r="U62" s="32">
        <v>666165.5</v>
      </c>
      <c r="V62" s="32">
        <v>858</v>
      </c>
      <c r="W62" s="32">
        <v>318</v>
      </c>
      <c r="X62" s="32">
        <v>540</v>
      </c>
      <c r="Y62" s="32"/>
      <c r="Z62" s="32">
        <v>429</v>
      </c>
      <c r="AA62" s="32">
        <v>429</v>
      </c>
      <c r="AB62" s="4" t="s">
        <v>1423</v>
      </c>
      <c r="AC62" s="19">
        <v>44986</v>
      </c>
      <c r="AD62" s="19">
        <v>45047</v>
      </c>
      <c r="AE62" s="19"/>
      <c r="AF62" s="4" t="s">
        <v>43</v>
      </c>
    </row>
    <row r="63" spans="1:32" customFormat="1" ht="105.6" customHeight="1" x14ac:dyDescent="0.3">
      <c r="A63" s="18" t="s">
        <v>1424</v>
      </c>
      <c r="B63" s="19" t="s">
        <v>1425</v>
      </c>
      <c r="C63" s="17">
        <v>545</v>
      </c>
      <c r="D63" s="18" t="s">
        <v>1426</v>
      </c>
      <c r="E63" s="23" t="s">
        <v>1427</v>
      </c>
      <c r="F63" s="19">
        <v>44921</v>
      </c>
      <c r="G63" s="17" t="s">
        <v>1428</v>
      </c>
      <c r="H63" s="4" t="s">
        <v>90</v>
      </c>
      <c r="I63" s="4" t="s">
        <v>1411</v>
      </c>
      <c r="J63" s="32">
        <v>169864240</v>
      </c>
      <c r="K63" s="33">
        <v>169864240</v>
      </c>
      <c r="L63" s="33">
        <v>169864240</v>
      </c>
      <c r="M63" s="4" t="s">
        <v>1412</v>
      </c>
      <c r="N63" s="4" t="s">
        <v>1413</v>
      </c>
      <c r="O63" s="4" t="s">
        <v>84</v>
      </c>
      <c r="P63" s="41">
        <v>0</v>
      </c>
      <c r="Q63" s="17">
        <v>100</v>
      </c>
      <c r="R63" s="17" t="s">
        <v>85</v>
      </c>
      <c r="S63" s="42">
        <v>5</v>
      </c>
      <c r="T63" s="33">
        <v>18666.400000000001</v>
      </c>
      <c r="U63" s="32">
        <v>93332</v>
      </c>
      <c r="V63" s="32">
        <v>9100</v>
      </c>
      <c r="W63" s="32">
        <v>3435</v>
      </c>
      <c r="X63" s="32">
        <v>1290</v>
      </c>
      <c r="Y63" s="32">
        <v>4375</v>
      </c>
      <c r="Z63" s="32">
        <v>1820</v>
      </c>
      <c r="AA63" s="32">
        <v>1820</v>
      </c>
      <c r="AB63" s="4" t="s">
        <v>1429</v>
      </c>
      <c r="AC63" s="19">
        <v>44972</v>
      </c>
      <c r="AD63" s="19">
        <v>45031</v>
      </c>
      <c r="AE63" s="19">
        <v>45184</v>
      </c>
      <c r="AF63" s="4" t="s">
        <v>43</v>
      </c>
    </row>
    <row r="64" spans="1:32" customFormat="1" ht="139.94999999999999" customHeight="1" x14ac:dyDescent="0.3">
      <c r="A64" s="18" t="s">
        <v>1430</v>
      </c>
      <c r="B64" s="19">
        <v>44897</v>
      </c>
      <c r="C64" s="17">
        <v>545</v>
      </c>
      <c r="D64" s="18" t="s">
        <v>1431</v>
      </c>
      <c r="E64" s="23" t="s">
        <v>1432</v>
      </c>
      <c r="F64" s="19">
        <v>44921</v>
      </c>
      <c r="G64" s="17" t="s">
        <v>1433</v>
      </c>
      <c r="H64" s="4" t="s">
        <v>90</v>
      </c>
      <c r="I64" s="4" t="s">
        <v>1411</v>
      </c>
      <c r="J64" s="32">
        <v>217090232</v>
      </c>
      <c r="K64" s="33">
        <v>217090232</v>
      </c>
      <c r="L64" s="33">
        <v>217090232</v>
      </c>
      <c r="M64" s="4" t="s">
        <v>1412</v>
      </c>
      <c r="N64" s="4" t="s">
        <v>1413</v>
      </c>
      <c r="O64" s="4" t="s">
        <v>84</v>
      </c>
      <c r="P64" s="41">
        <v>0</v>
      </c>
      <c r="Q64" s="17">
        <v>100</v>
      </c>
      <c r="R64" s="17" t="s">
        <v>85</v>
      </c>
      <c r="S64" s="42">
        <v>5</v>
      </c>
      <c r="T64" s="33">
        <v>18666.400000000001</v>
      </c>
      <c r="U64" s="32">
        <v>93332</v>
      </c>
      <c r="V64" s="32">
        <v>11630</v>
      </c>
      <c r="W64" s="32">
        <v>4390</v>
      </c>
      <c r="X64" s="32">
        <v>1650</v>
      </c>
      <c r="Y64" s="32">
        <v>5590</v>
      </c>
      <c r="Z64" s="32">
        <v>2326</v>
      </c>
      <c r="AA64" s="32">
        <v>2326</v>
      </c>
      <c r="AB64" s="4" t="s">
        <v>1434</v>
      </c>
      <c r="AC64" s="19">
        <v>44972</v>
      </c>
      <c r="AD64" s="19">
        <v>45031</v>
      </c>
      <c r="AE64" s="19">
        <v>45184</v>
      </c>
      <c r="AF64" s="4" t="s">
        <v>43</v>
      </c>
    </row>
    <row r="65" spans="1:32" customFormat="1" ht="93.6" x14ac:dyDescent="0.3">
      <c r="A65" s="18" t="s">
        <v>1435</v>
      </c>
      <c r="B65" s="19">
        <v>44897</v>
      </c>
      <c r="C65" s="17">
        <v>545</v>
      </c>
      <c r="D65" s="18" t="s">
        <v>1436</v>
      </c>
      <c r="E65" s="23" t="s">
        <v>1437</v>
      </c>
      <c r="F65" s="19">
        <v>44921</v>
      </c>
      <c r="G65" s="17" t="s">
        <v>1438</v>
      </c>
      <c r="H65" s="4" t="s">
        <v>700</v>
      </c>
      <c r="I65" s="4" t="s">
        <v>1309</v>
      </c>
      <c r="J65" s="32">
        <v>294445151</v>
      </c>
      <c r="K65" s="33">
        <v>294445151</v>
      </c>
      <c r="L65" s="33">
        <v>294445151</v>
      </c>
      <c r="M65" s="4" t="s">
        <v>1310</v>
      </c>
      <c r="N65" s="4" t="s">
        <v>1311</v>
      </c>
      <c r="O65" s="4" t="s">
        <v>170</v>
      </c>
      <c r="P65" s="41">
        <v>0</v>
      </c>
      <c r="Q65" s="17">
        <v>100</v>
      </c>
      <c r="R65" s="17" t="s">
        <v>1312</v>
      </c>
      <c r="S65" s="42">
        <v>2</v>
      </c>
      <c r="T65" s="33">
        <v>333082.75</v>
      </c>
      <c r="U65" s="32">
        <v>666165.5</v>
      </c>
      <c r="V65" s="32">
        <v>884</v>
      </c>
      <c r="W65" s="32">
        <v>328</v>
      </c>
      <c r="X65" s="32">
        <v>556</v>
      </c>
      <c r="Y65" s="32"/>
      <c r="Z65" s="32">
        <v>442</v>
      </c>
      <c r="AA65" s="32">
        <v>442</v>
      </c>
      <c r="AB65" s="4" t="s">
        <v>1439</v>
      </c>
      <c r="AC65" s="19">
        <v>44986</v>
      </c>
      <c r="AD65" s="19">
        <v>45047</v>
      </c>
      <c r="AE65" s="19"/>
      <c r="AF65" s="4" t="s">
        <v>43</v>
      </c>
    </row>
    <row r="66" spans="1:32" customFormat="1" ht="111.6" customHeight="1" x14ac:dyDescent="0.3">
      <c r="A66" s="18" t="s">
        <v>1440</v>
      </c>
      <c r="B66" s="19">
        <v>44897</v>
      </c>
      <c r="C66" s="17">
        <v>545</v>
      </c>
      <c r="D66" s="18" t="s">
        <v>1441</v>
      </c>
      <c r="E66" s="23" t="s">
        <v>1442</v>
      </c>
      <c r="F66" s="19">
        <v>44921</v>
      </c>
      <c r="G66" s="17" t="s">
        <v>1443</v>
      </c>
      <c r="H66" s="4" t="s">
        <v>90</v>
      </c>
      <c r="I66" s="4" t="s">
        <v>1411</v>
      </c>
      <c r="J66" s="32">
        <v>184424032</v>
      </c>
      <c r="K66" s="33">
        <v>184424032</v>
      </c>
      <c r="L66" s="33">
        <v>184424032</v>
      </c>
      <c r="M66" s="4" t="s">
        <v>1412</v>
      </c>
      <c r="N66" s="4" t="s">
        <v>1413</v>
      </c>
      <c r="O66" s="4" t="s">
        <v>84</v>
      </c>
      <c r="P66" s="41">
        <v>0</v>
      </c>
      <c r="Q66" s="17">
        <v>100</v>
      </c>
      <c r="R66" s="17" t="s">
        <v>85</v>
      </c>
      <c r="S66" s="42">
        <v>5</v>
      </c>
      <c r="T66" s="33">
        <v>18666.400000000001</v>
      </c>
      <c r="U66" s="32">
        <v>93332</v>
      </c>
      <c r="V66" s="32">
        <v>9880</v>
      </c>
      <c r="W66" s="32">
        <v>3730</v>
      </c>
      <c r="X66" s="32">
        <v>1400</v>
      </c>
      <c r="Y66" s="32">
        <v>4750</v>
      </c>
      <c r="Z66" s="32">
        <v>1976</v>
      </c>
      <c r="AA66" s="32">
        <v>1976</v>
      </c>
      <c r="AB66" s="4" t="s">
        <v>1401</v>
      </c>
      <c r="AC66" s="19">
        <v>44972</v>
      </c>
      <c r="AD66" s="19">
        <v>45031</v>
      </c>
      <c r="AE66" s="19">
        <v>45184</v>
      </c>
      <c r="AF66" s="4" t="s">
        <v>43</v>
      </c>
    </row>
    <row r="67" spans="1:32" customFormat="1" ht="109.5" customHeight="1" x14ac:dyDescent="0.3">
      <c r="A67" s="18" t="s">
        <v>1444</v>
      </c>
      <c r="B67" s="19">
        <v>44897</v>
      </c>
      <c r="C67" s="17">
        <v>545</v>
      </c>
      <c r="D67" s="18" t="s">
        <v>1445</v>
      </c>
      <c r="E67" s="23" t="s">
        <v>1446</v>
      </c>
      <c r="F67" s="19">
        <v>44921</v>
      </c>
      <c r="G67" s="17" t="s">
        <v>1447</v>
      </c>
      <c r="H67" s="4" t="s">
        <v>90</v>
      </c>
      <c r="I67" s="4" t="s">
        <v>1411</v>
      </c>
      <c r="J67" s="32">
        <v>193757232</v>
      </c>
      <c r="K67" s="33">
        <v>193757232</v>
      </c>
      <c r="L67" s="33">
        <v>193757232</v>
      </c>
      <c r="M67" s="4" t="s">
        <v>1412</v>
      </c>
      <c r="N67" s="4" t="s">
        <v>1413</v>
      </c>
      <c r="O67" s="4" t="s">
        <v>84</v>
      </c>
      <c r="P67" s="41">
        <v>0</v>
      </c>
      <c r="Q67" s="17">
        <v>100</v>
      </c>
      <c r="R67" s="17" t="s">
        <v>85</v>
      </c>
      <c r="S67" s="42">
        <v>5</v>
      </c>
      <c r="T67" s="33">
        <v>18666.400000000001</v>
      </c>
      <c r="U67" s="32">
        <v>93332</v>
      </c>
      <c r="V67" s="32">
        <v>10380</v>
      </c>
      <c r="W67" s="32">
        <v>10380</v>
      </c>
      <c r="X67" s="32"/>
      <c r="Y67" s="32"/>
      <c r="Z67" s="32">
        <v>2076</v>
      </c>
      <c r="AA67" s="32">
        <v>2076</v>
      </c>
      <c r="AB67" s="4" t="s">
        <v>1448</v>
      </c>
      <c r="AC67" s="19">
        <v>45184</v>
      </c>
      <c r="AD67" s="19"/>
      <c r="AE67" s="19"/>
      <c r="AF67" s="4" t="s">
        <v>43</v>
      </c>
    </row>
    <row r="68" spans="1:32" customFormat="1" ht="93.6" x14ac:dyDescent="0.3">
      <c r="A68" s="18" t="s">
        <v>1449</v>
      </c>
      <c r="B68" s="19">
        <v>44897</v>
      </c>
      <c r="C68" s="17">
        <v>545</v>
      </c>
      <c r="D68" s="18" t="s">
        <v>1450</v>
      </c>
      <c r="E68" s="23" t="s">
        <v>1451</v>
      </c>
      <c r="F68" s="19">
        <v>44925</v>
      </c>
      <c r="G68" s="17" t="s">
        <v>1452</v>
      </c>
      <c r="H68" s="4" t="s">
        <v>700</v>
      </c>
      <c r="I68" s="4" t="s">
        <v>1309</v>
      </c>
      <c r="J68" s="32">
        <v>333082750</v>
      </c>
      <c r="K68" s="33">
        <v>333082750</v>
      </c>
      <c r="L68" s="33">
        <v>333082750</v>
      </c>
      <c r="M68" s="4" t="s">
        <v>1310</v>
      </c>
      <c r="N68" s="4" t="s">
        <v>1311</v>
      </c>
      <c r="O68" s="4" t="s">
        <v>170</v>
      </c>
      <c r="P68" s="41">
        <v>0</v>
      </c>
      <c r="Q68" s="17">
        <v>100</v>
      </c>
      <c r="R68" s="17" t="s">
        <v>1312</v>
      </c>
      <c r="S68" s="42">
        <v>2</v>
      </c>
      <c r="T68" s="33">
        <v>333082.75</v>
      </c>
      <c r="U68" s="32">
        <v>666165.5</v>
      </c>
      <c r="V68" s="32">
        <v>1000</v>
      </c>
      <c r="W68" s="32">
        <v>1000</v>
      </c>
      <c r="X68" s="32"/>
      <c r="Y68" s="32"/>
      <c r="Z68" s="32">
        <v>500</v>
      </c>
      <c r="AA68" s="32">
        <v>500</v>
      </c>
      <c r="AB68" s="4" t="s">
        <v>1088</v>
      </c>
      <c r="AC68" s="19">
        <v>45047</v>
      </c>
      <c r="AD68" s="19"/>
      <c r="AE68" s="19"/>
      <c r="AF68" s="4" t="s">
        <v>43</v>
      </c>
    </row>
    <row r="69" spans="1:32" customFormat="1" ht="93.6" x14ac:dyDescent="0.3">
      <c r="A69" s="18" t="s">
        <v>1453</v>
      </c>
      <c r="B69" s="19">
        <v>44897</v>
      </c>
      <c r="C69" s="17">
        <v>545</v>
      </c>
      <c r="D69" s="18" t="s">
        <v>1454</v>
      </c>
      <c r="E69" s="23" t="s">
        <v>1455</v>
      </c>
      <c r="F69" s="19">
        <v>44925</v>
      </c>
      <c r="G69" s="17" t="s">
        <v>1456</v>
      </c>
      <c r="H69" s="4" t="s">
        <v>700</v>
      </c>
      <c r="I69" s="4" t="s">
        <v>1309</v>
      </c>
      <c r="J69" s="32">
        <v>442333892</v>
      </c>
      <c r="K69" s="33">
        <v>442333892</v>
      </c>
      <c r="L69" s="33">
        <v>442333892</v>
      </c>
      <c r="M69" s="4" t="s">
        <v>1310</v>
      </c>
      <c r="N69" s="4" t="s">
        <v>1311</v>
      </c>
      <c r="O69" s="4" t="s">
        <v>170</v>
      </c>
      <c r="P69" s="41">
        <v>0</v>
      </c>
      <c r="Q69" s="17">
        <v>100</v>
      </c>
      <c r="R69" s="17" t="s">
        <v>1312</v>
      </c>
      <c r="S69" s="42">
        <v>2</v>
      </c>
      <c r="T69" s="33">
        <v>333082.75</v>
      </c>
      <c r="U69" s="32">
        <v>666165.5</v>
      </c>
      <c r="V69" s="32">
        <v>1328</v>
      </c>
      <c r="W69" s="32">
        <v>1328</v>
      </c>
      <c r="X69" s="32"/>
      <c r="Y69" s="32"/>
      <c r="Z69" s="32">
        <v>664</v>
      </c>
      <c r="AA69" s="32">
        <v>664</v>
      </c>
      <c r="AB69" s="4" t="s">
        <v>1088</v>
      </c>
      <c r="AC69" s="19">
        <v>44986</v>
      </c>
      <c r="AD69" s="19"/>
      <c r="AE69" s="19"/>
      <c r="AF69" s="4" t="s">
        <v>43</v>
      </c>
    </row>
    <row r="70" spans="1:32" customFormat="1" ht="93.6" x14ac:dyDescent="0.3">
      <c r="A70" s="18" t="s">
        <v>1457</v>
      </c>
      <c r="B70" s="19">
        <v>44897</v>
      </c>
      <c r="C70" s="17">
        <v>545</v>
      </c>
      <c r="D70" s="18" t="s">
        <v>1458</v>
      </c>
      <c r="E70" s="23" t="s">
        <v>1459</v>
      </c>
      <c r="F70" s="19">
        <v>44925</v>
      </c>
      <c r="G70" s="17" t="s">
        <v>1460</v>
      </c>
      <c r="H70" s="4" t="s">
        <v>700</v>
      </c>
      <c r="I70" s="4" t="s">
        <v>1309</v>
      </c>
      <c r="J70" s="32">
        <v>399699300</v>
      </c>
      <c r="K70" s="33">
        <v>399699300</v>
      </c>
      <c r="L70" s="33">
        <v>399699300</v>
      </c>
      <c r="M70" s="4" t="s">
        <v>1310</v>
      </c>
      <c r="N70" s="4" t="s">
        <v>1311</v>
      </c>
      <c r="O70" s="4" t="s">
        <v>170</v>
      </c>
      <c r="P70" s="41">
        <v>0</v>
      </c>
      <c r="Q70" s="17">
        <v>100</v>
      </c>
      <c r="R70" s="17" t="s">
        <v>1312</v>
      </c>
      <c r="S70" s="42">
        <v>2</v>
      </c>
      <c r="T70" s="33">
        <v>333082.75</v>
      </c>
      <c r="U70" s="32">
        <v>666165.5</v>
      </c>
      <c r="V70" s="32">
        <v>1200</v>
      </c>
      <c r="W70" s="32">
        <v>1200</v>
      </c>
      <c r="X70" s="32"/>
      <c r="Y70" s="32"/>
      <c r="Z70" s="32">
        <v>600</v>
      </c>
      <c r="AA70" s="32">
        <v>600</v>
      </c>
      <c r="AB70" s="4" t="s">
        <v>1401</v>
      </c>
      <c r="AC70" s="19">
        <v>44986</v>
      </c>
      <c r="AD70" s="19"/>
      <c r="AE70" s="19"/>
      <c r="AF70" s="4" t="s">
        <v>43</v>
      </c>
    </row>
    <row r="71" spans="1:32" customFormat="1" ht="121.95" customHeight="1" x14ac:dyDescent="0.3">
      <c r="A71" s="18" t="s">
        <v>1461</v>
      </c>
      <c r="B71" s="19">
        <v>44897</v>
      </c>
      <c r="C71" s="17">
        <v>545</v>
      </c>
      <c r="D71" s="18" t="s">
        <v>1462</v>
      </c>
      <c r="E71" s="23" t="s">
        <v>1463</v>
      </c>
      <c r="F71" s="19">
        <v>44921</v>
      </c>
      <c r="G71" s="17" t="s">
        <v>1464</v>
      </c>
      <c r="H71" s="4" t="s">
        <v>90</v>
      </c>
      <c r="I71" s="4" t="s">
        <v>1411</v>
      </c>
      <c r="J71" s="32">
        <v>144291272</v>
      </c>
      <c r="K71" s="33">
        <v>144291272</v>
      </c>
      <c r="L71" s="33">
        <v>144291272</v>
      </c>
      <c r="M71" s="4" t="s">
        <v>1412</v>
      </c>
      <c r="N71" s="4" t="s">
        <v>1413</v>
      </c>
      <c r="O71" s="4" t="s">
        <v>84</v>
      </c>
      <c r="P71" s="41">
        <v>0</v>
      </c>
      <c r="Q71" s="17">
        <v>100</v>
      </c>
      <c r="R71" s="17" t="s">
        <v>85</v>
      </c>
      <c r="S71" s="42">
        <v>5</v>
      </c>
      <c r="T71" s="33">
        <v>18666.400000000001</v>
      </c>
      <c r="U71" s="32">
        <v>93332</v>
      </c>
      <c r="V71" s="32">
        <v>7730</v>
      </c>
      <c r="W71" s="32">
        <v>2915</v>
      </c>
      <c r="X71" s="32">
        <v>1095</v>
      </c>
      <c r="Y71" s="32">
        <v>3720</v>
      </c>
      <c r="Z71" s="32">
        <v>1546</v>
      </c>
      <c r="AA71" s="32">
        <v>1546</v>
      </c>
      <c r="AB71" s="4" t="s">
        <v>1465</v>
      </c>
      <c r="AC71" s="19">
        <v>44972</v>
      </c>
      <c r="AD71" s="19">
        <v>45031</v>
      </c>
      <c r="AE71" s="19">
        <v>45184</v>
      </c>
      <c r="AF71" s="4" t="s">
        <v>43</v>
      </c>
    </row>
    <row r="72" spans="1:32" customFormat="1" ht="93.6" x14ac:dyDescent="0.3">
      <c r="A72" s="18" t="s">
        <v>1466</v>
      </c>
      <c r="B72" s="19">
        <v>44900</v>
      </c>
      <c r="C72" s="17">
        <v>545</v>
      </c>
      <c r="D72" s="18" t="s">
        <v>1467</v>
      </c>
      <c r="E72" s="23" t="s">
        <v>1468</v>
      </c>
      <c r="F72" s="19">
        <v>44922</v>
      </c>
      <c r="G72" s="17" t="s">
        <v>1469</v>
      </c>
      <c r="H72" s="4" t="s">
        <v>700</v>
      </c>
      <c r="I72" s="4" t="s">
        <v>1309</v>
      </c>
      <c r="J72" s="32">
        <v>283786503</v>
      </c>
      <c r="K72" s="33">
        <v>283786503</v>
      </c>
      <c r="L72" s="33">
        <v>283786503</v>
      </c>
      <c r="M72" s="4" t="s">
        <v>1310</v>
      </c>
      <c r="N72" s="4" t="s">
        <v>1311</v>
      </c>
      <c r="O72" s="4" t="s">
        <v>170</v>
      </c>
      <c r="P72" s="41">
        <v>0</v>
      </c>
      <c r="Q72" s="17">
        <v>100</v>
      </c>
      <c r="R72" s="17" t="s">
        <v>1312</v>
      </c>
      <c r="S72" s="42">
        <v>2</v>
      </c>
      <c r="T72" s="33">
        <v>333082.75</v>
      </c>
      <c r="U72" s="32">
        <v>666165.5</v>
      </c>
      <c r="V72" s="32">
        <v>852</v>
      </c>
      <c r="W72" s="32">
        <v>316</v>
      </c>
      <c r="X72" s="32">
        <v>536</v>
      </c>
      <c r="Y72" s="32"/>
      <c r="Z72" s="32">
        <v>426</v>
      </c>
      <c r="AA72" s="32">
        <v>426</v>
      </c>
      <c r="AB72" s="4" t="s">
        <v>1470</v>
      </c>
      <c r="AC72" s="19">
        <v>44986</v>
      </c>
      <c r="AD72" s="19">
        <v>45047</v>
      </c>
      <c r="AE72" s="19"/>
      <c r="AF72" s="4" t="s">
        <v>43</v>
      </c>
    </row>
    <row r="73" spans="1:32" customFormat="1" ht="93.6" x14ac:dyDescent="0.3">
      <c r="A73" s="18" t="s">
        <v>1471</v>
      </c>
      <c r="B73" s="19">
        <v>44900</v>
      </c>
      <c r="C73" s="17">
        <v>545</v>
      </c>
      <c r="D73" s="18" t="s">
        <v>1472</v>
      </c>
      <c r="E73" s="23" t="s">
        <v>1473</v>
      </c>
      <c r="F73" s="19">
        <v>44922</v>
      </c>
      <c r="G73" s="17" t="s">
        <v>1474</v>
      </c>
      <c r="H73" s="4" t="s">
        <v>700</v>
      </c>
      <c r="I73" s="4" t="s">
        <v>1309</v>
      </c>
      <c r="J73" s="32">
        <v>279789510</v>
      </c>
      <c r="K73" s="33">
        <v>279789510</v>
      </c>
      <c r="L73" s="33">
        <v>279789510</v>
      </c>
      <c r="M73" s="4" t="s">
        <v>1310</v>
      </c>
      <c r="N73" s="4" t="s">
        <v>1311</v>
      </c>
      <c r="O73" s="4" t="s">
        <v>170</v>
      </c>
      <c r="P73" s="41">
        <v>0</v>
      </c>
      <c r="Q73" s="17">
        <v>100</v>
      </c>
      <c r="R73" s="17" t="s">
        <v>1312</v>
      </c>
      <c r="S73" s="42">
        <v>2</v>
      </c>
      <c r="T73" s="33">
        <v>333082.75</v>
      </c>
      <c r="U73" s="32">
        <v>666165.5</v>
      </c>
      <c r="V73" s="32">
        <v>840</v>
      </c>
      <c r="W73" s="32">
        <v>840</v>
      </c>
      <c r="X73" s="32"/>
      <c r="Y73" s="32"/>
      <c r="Z73" s="32">
        <v>420</v>
      </c>
      <c r="AA73" s="32">
        <v>420</v>
      </c>
      <c r="AB73" s="4" t="s">
        <v>1396</v>
      </c>
      <c r="AC73" s="19">
        <v>45047</v>
      </c>
      <c r="AD73" s="19"/>
      <c r="AE73" s="19"/>
      <c r="AF73" s="4" t="s">
        <v>43</v>
      </c>
    </row>
    <row r="74" spans="1:32" customFormat="1" ht="93.6" x14ac:dyDescent="0.3">
      <c r="A74" s="18" t="s">
        <v>1475</v>
      </c>
      <c r="B74" s="19">
        <v>44900</v>
      </c>
      <c r="C74" s="17">
        <v>545</v>
      </c>
      <c r="D74" s="18" t="s">
        <v>1476</v>
      </c>
      <c r="E74" s="23" t="s">
        <v>1477</v>
      </c>
      <c r="F74" s="19">
        <v>44922</v>
      </c>
      <c r="G74" s="17" t="s">
        <v>1478</v>
      </c>
      <c r="H74" s="4" t="s">
        <v>700</v>
      </c>
      <c r="I74" s="4" t="s">
        <v>1479</v>
      </c>
      <c r="J74" s="32">
        <v>266466200</v>
      </c>
      <c r="K74" s="33">
        <v>266466200</v>
      </c>
      <c r="L74" s="33">
        <v>266466200</v>
      </c>
      <c r="M74" s="4" t="s">
        <v>1310</v>
      </c>
      <c r="N74" s="4" t="s">
        <v>1311</v>
      </c>
      <c r="O74" s="4" t="s">
        <v>170</v>
      </c>
      <c r="P74" s="41">
        <v>0</v>
      </c>
      <c r="Q74" s="17">
        <v>100</v>
      </c>
      <c r="R74" s="17" t="s">
        <v>1312</v>
      </c>
      <c r="S74" s="42">
        <v>2</v>
      </c>
      <c r="T74" s="33">
        <v>333082.75</v>
      </c>
      <c r="U74" s="32">
        <v>666165.5</v>
      </c>
      <c r="V74" s="32">
        <v>800</v>
      </c>
      <c r="W74" s="32">
        <v>800</v>
      </c>
      <c r="X74" s="32"/>
      <c r="Y74" s="32"/>
      <c r="Z74" s="32">
        <v>400</v>
      </c>
      <c r="AA74" s="32">
        <v>400</v>
      </c>
      <c r="AB74" s="4" t="s">
        <v>1200</v>
      </c>
      <c r="AC74" s="19">
        <v>44986</v>
      </c>
      <c r="AD74" s="19"/>
      <c r="AE74" s="19"/>
      <c r="AF74" s="4" t="s">
        <v>43</v>
      </c>
    </row>
    <row r="75" spans="1:32" customFormat="1" ht="93.6" x14ac:dyDescent="0.3">
      <c r="A75" s="18" t="s">
        <v>1480</v>
      </c>
      <c r="B75" s="19">
        <v>44900</v>
      </c>
      <c r="C75" s="17">
        <v>545</v>
      </c>
      <c r="D75" s="18" t="s">
        <v>1481</v>
      </c>
      <c r="E75" s="23" t="s">
        <v>1482</v>
      </c>
      <c r="F75" s="19">
        <v>44922</v>
      </c>
      <c r="G75" s="17" t="s">
        <v>1483</v>
      </c>
      <c r="H75" s="4" t="s">
        <v>90</v>
      </c>
      <c r="I75" s="4" t="s">
        <v>1484</v>
      </c>
      <c r="J75" s="32">
        <v>164173033.19999999</v>
      </c>
      <c r="K75" s="33">
        <v>164173033.19999999</v>
      </c>
      <c r="L75" s="33">
        <v>164173033.19999999</v>
      </c>
      <c r="M75" s="4" t="s">
        <v>1485</v>
      </c>
      <c r="N75" s="4" t="s">
        <v>1486</v>
      </c>
      <c r="O75" s="4" t="s">
        <v>854</v>
      </c>
      <c r="P75" s="41">
        <v>0</v>
      </c>
      <c r="Q75" s="17">
        <v>100</v>
      </c>
      <c r="R75" s="17" t="s">
        <v>1312</v>
      </c>
      <c r="S75" s="42">
        <v>15</v>
      </c>
      <c r="T75" s="33">
        <v>25813.37</v>
      </c>
      <c r="U75" s="32">
        <v>387200.55</v>
      </c>
      <c r="V75" s="32">
        <v>6360</v>
      </c>
      <c r="W75" s="32">
        <v>6360</v>
      </c>
      <c r="X75" s="32"/>
      <c r="Y75" s="32"/>
      <c r="Z75" s="32">
        <v>424</v>
      </c>
      <c r="AA75" s="32">
        <v>424</v>
      </c>
      <c r="AB75" s="4" t="s">
        <v>1232</v>
      </c>
      <c r="AC75" s="19">
        <v>44972</v>
      </c>
      <c r="AD75" s="19"/>
      <c r="AE75" s="19"/>
      <c r="AF75" s="4" t="s">
        <v>43</v>
      </c>
    </row>
    <row r="76" spans="1:32" customFormat="1" ht="93.6" x14ac:dyDescent="0.3">
      <c r="A76" s="18" t="s">
        <v>1487</v>
      </c>
      <c r="B76" s="19">
        <v>44900</v>
      </c>
      <c r="C76" s="17">
        <v>545</v>
      </c>
      <c r="D76" s="18" t="s">
        <v>1488</v>
      </c>
      <c r="E76" s="23" t="s">
        <v>1489</v>
      </c>
      <c r="F76" s="19">
        <v>44922</v>
      </c>
      <c r="G76" s="17" t="s">
        <v>1490</v>
      </c>
      <c r="H76" s="4" t="s">
        <v>700</v>
      </c>
      <c r="I76" s="4" t="s">
        <v>1309</v>
      </c>
      <c r="J76" s="32">
        <v>145224079</v>
      </c>
      <c r="K76" s="33">
        <v>145224079</v>
      </c>
      <c r="L76" s="33">
        <v>145224079</v>
      </c>
      <c r="M76" s="4" t="s">
        <v>1310</v>
      </c>
      <c r="N76" s="4" t="s">
        <v>1311</v>
      </c>
      <c r="O76" s="4" t="s">
        <v>170</v>
      </c>
      <c r="P76" s="41">
        <v>0</v>
      </c>
      <c r="Q76" s="17">
        <v>100</v>
      </c>
      <c r="R76" s="17" t="s">
        <v>1312</v>
      </c>
      <c r="S76" s="42">
        <v>2</v>
      </c>
      <c r="T76" s="33">
        <v>333082.75</v>
      </c>
      <c r="U76" s="32">
        <v>666165.5</v>
      </c>
      <c r="V76" s="32">
        <v>436</v>
      </c>
      <c r="W76" s="32">
        <v>436</v>
      </c>
      <c r="X76" s="32"/>
      <c r="Y76" s="32"/>
      <c r="Z76" s="32">
        <v>218</v>
      </c>
      <c r="AA76" s="32">
        <v>218</v>
      </c>
      <c r="AB76" s="4" t="s">
        <v>1200</v>
      </c>
      <c r="AC76" s="19">
        <v>45047</v>
      </c>
      <c r="AD76" s="19"/>
      <c r="AE76" s="19"/>
      <c r="AF76" s="4" t="s">
        <v>43</v>
      </c>
    </row>
    <row r="77" spans="1:32" customFormat="1" ht="103.5" customHeight="1" x14ac:dyDescent="0.3">
      <c r="A77" s="18" t="s">
        <v>1491</v>
      </c>
      <c r="B77" s="19">
        <v>44900</v>
      </c>
      <c r="C77" s="17">
        <v>545</v>
      </c>
      <c r="D77" s="18" t="s">
        <v>1492</v>
      </c>
      <c r="E77" s="23" t="s">
        <v>1493</v>
      </c>
      <c r="F77" s="19">
        <v>44922</v>
      </c>
      <c r="G77" s="17" t="s">
        <v>1494</v>
      </c>
      <c r="H77" s="4" t="s">
        <v>90</v>
      </c>
      <c r="I77" s="4" t="s">
        <v>1411</v>
      </c>
      <c r="J77" s="32">
        <v>203837088</v>
      </c>
      <c r="K77" s="33">
        <v>203837088</v>
      </c>
      <c r="L77" s="33">
        <v>203837088</v>
      </c>
      <c r="M77" s="4" t="s">
        <v>1412</v>
      </c>
      <c r="N77" s="4" t="s">
        <v>1495</v>
      </c>
      <c r="O77" s="4" t="s">
        <v>84</v>
      </c>
      <c r="P77" s="41">
        <v>0</v>
      </c>
      <c r="Q77" s="17">
        <v>100</v>
      </c>
      <c r="R77" s="17" t="s">
        <v>85</v>
      </c>
      <c r="S77" s="42">
        <v>5</v>
      </c>
      <c r="T77" s="33">
        <v>18666.400000000001</v>
      </c>
      <c r="U77" s="32">
        <v>93332</v>
      </c>
      <c r="V77" s="32">
        <v>10920</v>
      </c>
      <c r="W77" s="32">
        <v>4120</v>
      </c>
      <c r="X77" s="32">
        <v>1550</v>
      </c>
      <c r="Y77" s="32">
        <v>5250</v>
      </c>
      <c r="Z77" s="32">
        <v>2184</v>
      </c>
      <c r="AA77" s="32">
        <v>2184</v>
      </c>
      <c r="AB77" s="4" t="s">
        <v>1496</v>
      </c>
      <c r="AC77" s="19">
        <v>44972</v>
      </c>
      <c r="AD77" s="19">
        <v>45031</v>
      </c>
      <c r="AE77" s="19">
        <v>45184</v>
      </c>
      <c r="AF77" s="4" t="s">
        <v>43</v>
      </c>
    </row>
    <row r="78" spans="1:32" customFormat="1" ht="123.75" customHeight="1" x14ac:dyDescent="0.3">
      <c r="A78" s="18" t="s">
        <v>1497</v>
      </c>
      <c r="B78" s="19">
        <v>44900</v>
      </c>
      <c r="C78" s="17">
        <v>545</v>
      </c>
      <c r="D78" s="18" t="s">
        <v>1498</v>
      </c>
      <c r="E78" s="23" t="s">
        <v>1499</v>
      </c>
      <c r="F78" s="19">
        <v>44922</v>
      </c>
      <c r="G78" s="17" t="s">
        <v>1500</v>
      </c>
      <c r="H78" s="4" t="s">
        <v>90</v>
      </c>
      <c r="I78" s="4" t="s">
        <v>1411</v>
      </c>
      <c r="J78" s="32">
        <v>209063680</v>
      </c>
      <c r="K78" s="33">
        <v>209063680</v>
      </c>
      <c r="L78" s="33">
        <v>209063680</v>
      </c>
      <c r="M78" s="4" t="s">
        <v>1412</v>
      </c>
      <c r="N78" s="4" t="s">
        <v>1495</v>
      </c>
      <c r="O78" s="4" t="s">
        <v>84</v>
      </c>
      <c r="P78" s="41">
        <v>0</v>
      </c>
      <c r="Q78" s="17">
        <v>100</v>
      </c>
      <c r="R78" s="17" t="s">
        <v>85</v>
      </c>
      <c r="S78" s="42">
        <v>5</v>
      </c>
      <c r="T78" s="33">
        <v>18666.400000000001</v>
      </c>
      <c r="U78" s="32">
        <v>93332</v>
      </c>
      <c r="V78" s="32">
        <v>11200</v>
      </c>
      <c r="W78" s="32">
        <v>8160</v>
      </c>
      <c r="X78" s="32">
        <v>3040</v>
      </c>
      <c r="Y78" s="32"/>
      <c r="Z78" s="32">
        <v>2240</v>
      </c>
      <c r="AA78" s="32">
        <v>2240</v>
      </c>
      <c r="AB78" s="4" t="s">
        <v>1448</v>
      </c>
      <c r="AC78" s="19">
        <v>44972</v>
      </c>
      <c r="AD78" s="19">
        <v>45031</v>
      </c>
      <c r="AE78" s="19"/>
      <c r="AF78" s="4" t="s">
        <v>43</v>
      </c>
    </row>
    <row r="79" spans="1:32" customFormat="1" ht="61.5" customHeight="1" x14ac:dyDescent="0.3">
      <c r="A79" s="18" t="s">
        <v>1501</v>
      </c>
      <c r="B79" s="19">
        <v>44900</v>
      </c>
      <c r="C79" s="17">
        <v>545</v>
      </c>
      <c r="D79" s="18" t="s">
        <v>1502</v>
      </c>
      <c r="E79" s="23" t="s">
        <v>1503</v>
      </c>
      <c r="F79" s="19">
        <v>44922</v>
      </c>
      <c r="G79" s="17" t="s">
        <v>1504</v>
      </c>
      <c r="H79" s="4" t="s">
        <v>90</v>
      </c>
      <c r="I79" s="4" t="s">
        <v>1411</v>
      </c>
      <c r="J79" s="32">
        <v>223250144</v>
      </c>
      <c r="K79" s="33">
        <v>223250144</v>
      </c>
      <c r="L79" s="33">
        <v>223250144</v>
      </c>
      <c r="M79" s="4" t="s">
        <v>1412</v>
      </c>
      <c r="N79" s="4" t="s">
        <v>1495</v>
      </c>
      <c r="O79" s="4" t="s">
        <v>84</v>
      </c>
      <c r="P79" s="41">
        <v>0</v>
      </c>
      <c r="Q79" s="17">
        <v>100</v>
      </c>
      <c r="R79" s="17" t="s">
        <v>85</v>
      </c>
      <c r="S79" s="42">
        <v>5</v>
      </c>
      <c r="T79" s="33">
        <v>18666.400000000001</v>
      </c>
      <c r="U79" s="32">
        <v>93332</v>
      </c>
      <c r="V79" s="32">
        <v>11960</v>
      </c>
      <c r="W79" s="32">
        <v>4510</v>
      </c>
      <c r="X79" s="32">
        <v>1695</v>
      </c>
      <c r="Y79" s="32">
        <v>5755</v>
      </c>
      <c r="Z79" s="32">
        <v>2392</v>
      </c>
      <c r="AA79" s="32">
        <v>2392</v>
      </c>
      <c r="AB79" s="4" t="s">
        <v>1505</v>
      </c>
      <c r="AC79" s="19">
        <v>44972</v>
      </c>
      <c r="AD79" s="19">
        <v>45031</v>
      </c>
      <c r="AE79" s="19">
        <v>45184</v>
      </c>
      <c r="AF79" s="4" t="s">
        <v>43</v>
      </c>
    </row>
    <row r="80" spans="1:32" customFormat="1" ht="93.6" x14ac:dyDescent="0.3">
      <c r="A80" s="18" t="s">
        <v>1506</v>
      </c>
      <c r="B80" s="19">
        <v>44900</v>
      </c>
      <c r="C80" s="17">
        <v>545</v>
      </c>
      <c r="D80" s="18" t="s">
        <v>1507</v>
      </c>
      <c r="E80" s="23" t="s">
        <v>1508</v>
      </c>
      <c r="F80" s="19">
        <v>44922</v>
      </c>
      <c r="G80" s="17" t="s">
        <v>1509</v>
      </c>
      <c r="H80" s="4" t="s">
        <v>700</v>
      </c>
      <c r="I80" s="4" t="s">
        <v>1309</v>
      </c>
      <c r="J80" s="32">
        <v>287783496</v>
      </c>
      <c r="K80" s="33">
        <v>287783496</v>
      </c>
      <c r="L80" s="33">
        <v>287783496</v>
      </c>
      <c r="M80" s="4" t="s">
        <v>1310</v>
      </c>
      <c r="N80" s="4" t="s">
        <v>1311</v>
      </c>
      <c r="O80" s="4" t="s">
        <v>170</v>
      </c>
      <c r="P80" s="41">
        <v>0</v>
      </c>
      <c r="Q80" s="17">
        <v>100</v>
      </c>
      <c r="R80" s="17" t="s">
        <v>1312</v>
      </c>
      <c r="S80" s="42">
        <v>2</v>
      </c>
      <c r="T80" s="33">
        <v>333082.75</v>
      </c>
      <c r="U80" s="32">
        <v>666165.5</v>
      </c>
      <c r="V80" s="32">
        <v>864</v>
      </c>
      <c r="W80" s="32">
        <v>318</v>
      </c>
      <c r="X80" s="32">
        <v>546</v>
      </c>
      <c r="Y80" s="32"/>
      <c r="Z80" s="32">
        <v>432</v>
      </c>
      <c r="AA80" s="32">
        <v>432</v>
      </c>
      <c r="AB80" s="4" t="s">
        <v>1510</v>
      </c>
      <c r="AC80" s="19">
        <v>44986</v>
      </c>
      <c r="AD80" s="19">
        <v>45047</v>
      </c>
      <c r="AE80" s="19"/>
      <c r="AF80" s="4" t="s">
        <v>43</v>
      </c>
    </row>
    <row r="81" spans="1:32" customFormat="1" ht="99.75" customHeight="1" x14ac:dyDescent="0.3">
      <c r="A81" s="18" t="s">
        <v>1511</v>
      </c>
      <c r="B81" s="19">
        <v>44900</v>
      </c>
      <c r="C81" s="17">
        <v>545</v>
      </c>
      <c r="D81" s="18" t="s">
        <v>1512</v>
      </c>
      <c r="E81" s="23" t="s">
        <v>1513</v>
      </c>
      <c r="F81" s="19">
        <v>44922</v>
      </c>
      <c r="G81" s="17" t="s">
        <v>1514</v>
      </c>
      <c r="H81" s="4" t="s">
        <v>700</v>
      </c>
      <c r="I81" s="4" t="s">
        <v>1309</v>
      </c>
      <c r="J81" s="32">
        <v>250478228</v>
      </c>
      <c r="K81" s="33">
        <v>250478228</v>
      </c>
      <c r="L81" s="33">
        <v>250478228</v>
      </c>
      <c r="M81" s="4" t="s">
        <v>1310</v>
      </c>
      <c r="N81" s="4" t="s">
        <v>1311</v>
      </c>
      <c r="O81" s="4" t="s">
        <v>170</v>
      </c>
      <c r="P81" s="41">
        <v>0</v>
      </c>
      <c r="Q81" s="17">
        <v>100</v>
      </c>
      <c r="R81" s="17" t="s">
        <v>1312</v>
      </c>
      <c r="S81" s="42">
        <v>2</v>
      </c>
      <c r="T81" s="33">
        <v>333082.75</v>
      </c>
      <c r="U81" s="32">
        <v>666165.5</v>
      </c>
      <c r="V81" s="32">
        <v>752</v>
      </c>
      <c r="W81" s="32">
        <v>278</v>
      </c>
      <c r="X81" s="32">
        <v>474</v>
      </c>
      <c r="Y81" s="32"/>
      <c r="Z81" s="32">
        <v>376</v>
      </c>
      <c r="AA81" s="32">
        <v>376</v>
      </c>
      <c r="AB81" s="4" t="s">
        <v>1515</v>
      </c>
      <c r="AC81" s="19">
        <v>44986</v>
      </c>
      <c r="AD81" s="19">
        <v>45047</v>
      </c>
      <c r="AE81" s="19"/>
      <c r="AF81" s="4" t="s">
        <v>43</v>
      </c>
    </row>
    <row r="82" spans="1:32" customFormat="1" ht="93.6" x14ac:dyDescent="0.3">
      <c r="A82" s="18" t="s">
        <v>1516</v>
      </c>
      <c r="B82" s="19">
        <v>44900</v>
      </c>
      <c r="C82" s="17">
        <v>545</v>
      </c>
      <c r="D82" s="18" t="s">
        <v>1517</v>
      </c>
      <c r="E82" s="23" t="s">
        <v>1518</v>
      </c>
      <c r="F82" s="19">
        <v>44922</v>
      </c>
      <c r="G82" s="17" t="s">
        <v>1519</v>
      </c>
      <c r="H82" s="4" t="s">
        <v>700</v>
      </c>
      <c r="I82" s="4" t="s">
        <v>1309</v>
      </c>
      <c r="J82" s="32">
        <v>289781992.5</v>
      </c>
      <c r="K82" s="33">
        <v>289781992.5</v>
      </c>
      <c r="L82" s="33">
        <v>289781992.5</v>
      </c>
      <c r="M82" s="4" t="s">
        <v>1310</v>
      </c>
      <c r="N82" s="4" t="s">
        <v>1311</v>
      </c>
      <c r="O82" s="4" t="s">
        <v>170</v>
      </c>
      <c r="P82" s="41">
        <v>0</v>
      </c>
      <c r="Q82" s="17">
        <v>100</v>
      </c>
      <c r="R82" s="17" t="s">
        <v>1312</v>
      </c>
      <c r="S82" s="42">
        <v>2</v>
      </c>
      <c r="T82" s="33">
        <v>333082.75</v>
      </c>
      <c r="U82" s="32">
        <v>666165.5</v>
      </c>
      <c r="V82" s="32">
        <v>870</v>
      </c>
      <c r="W82" s="32">
        <v>322</v>
      </c>
      <c r="X82" s="32">
        <v>548</v>
      </c>
      <c r="Y82" s="32"/>
      <c r="Z82" s="32">
        <v>435</v>
      </c>
      <c r="AA82" s="32">
        <v>435</v>
      </c>
      <c r="AB82" s="4" t="s">
        <v>1520</v>
      </c>
      <c r="AC82" s="19">
        <v>44986</v>
      </c>
      <c r="AD82" s="19">
        <v>45047</v>
      </c>
      <c r="AE82" s="19"/>
      <c r="AF82" s="4" t="s">
        <v>43</v>
      </c>
    </row>
    <row r="83" spans="1:32" customFormat="1" ht="93.6" x14ac:dyDescent="0.3">
      <c r="A83" s="18" t="s">
        <v>1521</v>
      </c>
      <c r="B83" s="19">
        <v>44900</v>
      </c>
      <c r="C83" s="17">
        <v>545</v>
      </c>
      <c r="D83" s="18" t="s">
        <v>1522</v>
      </c>
      <c r="E83" s="23" t="s">
        <v>1523</v>
      </c>
      <c r="F83" s="19">
        <v>44922</v>
      </c>
      <c r="G83" s="17" t="s">
        <v>1524</v>
      </c>
      <c r="H83" s="4" t="s">
        <v>700</v>
      </c>
      <c r="I83" s="4" t="s">
        <v>1309</v>
      </c>
      <c r="J83" s="32">
        <v>249145897</v>
      </c>
      <c r="K83" s="33">
        <v>249145897</v>
      </c>
      <c r="L83" s="33">
        <v>249145897</v>
      </c>
      <c r="M83" s="4" t="s">
        <v>1310</v>
      </c>
      <c r="N83" s="4" t="s">
        <v>1311</v>
      </c>
      <c r="O83" s="4" t="s">
        <v>170</v>
      </c>
      <c r="P83" s="41">
        <v>0</v>
      </c>
      <c r="Q83" s="17">
        <v>100</v>
      </c>
      <c r="R83" s="17" t="s">
        <v>1312</v>
      </c>
      <c r="S83" s="42">
        <v>2</v>
      </c>
      <c r="T83" s="33">
        <v>333082.75</v>
      </c>
      <c r="U83" s="32">
        <v>666165.5</v>
      </c>
      <c r="V83" s="32">
        <v>748</v>
      </c>
      <c r="W83" s="32">
        <v>276</v>
      </c>
      <c r="X83" s="32">
        <v>472</v>
      </c>
      <c r="Y83" s="32"/>
      <c r="Z83" s="32">
        <v>374</v>
      </c>
      <c r="AA83" s="32">
        <v>374</v>
      </c>
      <c r="AB83" s="4" t="s">
        <v>1525</v>
      </c>
      <c r="AC83" s="19">
        <v>44986</v>
      </c>
      <c r="AD83" s="19">
        <v>45047</v>
      </c>
      <c r="AE83" s="19"/>
      <c r="AF83" s="4" t="s">
        <v>43</v>
      </c>
    </row>
    <row r="84" spans="1:32" customFormat="1" ht="124.8" x14ac:dyDescent="0.3">
      <c r="A84" s="18" t="s">
        <v>1526</v>
      </c>
      <c r="B84" s="19">
        <v>44901</v>
      </c>
      <c r="C84" s="17">
        <v>545</v>
      </c>
      <c r="D84" s="18" t="s">
        <v>1527</v>
      </c>
      <c r="E84" s="23" t="s">
        <v>1528</v>
      </c>
      <c r="F84" s="19">
        <v>44925</v>
      </c>
      <c r="G84" s="17" t="s">
        <v>1529</v>
      </c>
      <c r="H84" s="4" t="s">
        <v>90</v>
      </c>
      <c r="I84" s="4" t="s">
        <v>1530</v>
      </c>
      <c r="J84" s="32">
        <v>298918361.39999998</v>
      </c>
      <c r="K84" s="33">
        <v>298918361.39999998</v>
      </c>
      <c r="L84" s="33">
        <v>298918361.39999998</v>
      </c>
      <c r="M84" s="4" t="s">
        <v>1485</v>
      </c>
      <c r="N84" s="4" t="s">
        <v>1531</v>
      </c>
      <c r="O84" s="4" t="s">
        <v>854</v>
      </c>
      <c r="P84" s="41">
        <v>0</v>
      </c>
      <c r="Q84" s="17">
        <v>100</v>
      </c>
      <c r="R84" s="17" t="s">
        <v>1312</v>
      </c>
      <c r="S84" s="42">
        <v>30</v>
      </c>
      <c r="T84" s="33">
        <v>25813.329999999998</v>
      </c>
      <c r="U84" s="32">
        <v>774399.89999999991</v>
      </c>
      <c r="V84" s="32">
        <v>11580</v>
      </c>
      <c r="W84" s="32">
        <v>11580</v>
      </c>
      <c r="X84" s="32"/>
      <c r="Y84" s="32"/>
      <c r="Z84" s="32">
        <v>386</v>
      </c>
      <c r="AA84" s="32">
        <v>386</v>
      </c>
      <c r="AB84" s="4" t="s">
        <v>1532</v>
      </c>
      <c r="AC84" s="19">
        <v>44972</v>
      </c>
      <c r="AD84" s="19"/>
      <c r="AE84" s="19"/>
      <c r="AF84" s="4" t="s">
        <v>43</v>
      </c>
    </row>
    <row r="85" spans="1:32" customFormat="1" ht="124.8" x14ac:dyDescent="0.3">
      <c r="A85" s="18" t="s">
        <v>1533</v>
      </c>
      <c r="B85" s="19">
        <v>44901</v>
      </c>
      <c r="C85" s="17">
        <v>545</v>
      </c>
      <c r="D85" s="18" t="s">
        <v>1534</v>
      </c>
      <c r="E85" s="23" t="s">
        <v>1535</v>
      </c>
      <c r="F85" s="19">
        <v>44925</v>
      </c>
      <c r="G85" s="17" t="s">
        <v>1536</v>
      </c>
      <c r="H85" s="4" t="s">
        <v>90</v>
      </c>
      <c r="I85" s="4" t="s">
        <v>1530</v>
      </c>
      <c r="J85" s="32">
        <v>293497562.10000002</v>
      </c>
      <c r="K85" s="33">
        <v>293497562.10000002</v>
      </c>
      <c r="L85" s="33">
        <v>293497562.10000002</v>
      </c>
      <c r="M85" s="4" t="s">
        <v>1485</v>
      </c>
      <c r="N85" s="4" t="s">
        <v>1531</v>
      </c>
      <c r="O85" s="4" t="s">
        <v>854</v>
      </c>
      <c r="P85" s="41">
        <v>0</v>
      </c>
      <c r="Q85" s="17">
        <v>100</v>
      </c>
      <c r="R85" s="17" t="s">
        <v>1312</v>
      </c>
      <c r="S85" s="42">
        <v>30</v>
      </c>
      <c r="T85" s="33">
        <v>25813.33</v>
      </c>
      <c r="U85" s="32">
        <v>774399.9</v>
      </c>
      <c r="V85" s="32">
        <v>11370</v>
      </c>
      <c r="W85" s="32">
        <v>11370</v>
      </c>
      <c r="X85" s="32"/>
      <c r="Y85" s="32"/>
      <c r="Z85" s="32">
        <v>379</v>
      </c>
      <c r="AA85" s="32">
        <v>379</v>
      </c>
      <c r="AB85" s="4" t="s">
        <v>1537</v>
      </c>
      <c r="AC85" s="19">
        <v>44972</v>
      </c>
      <c r="AD85" s="19"/>
      <c r="AE85" s="19"/>
      <c r="AF85" s="4" t="s">
        <v>43</v>
      </c>
    </row>
    <row r="86" spans="1:32" customFormat="1" ht="124.8" x14ac:dyDescent="0.3">
      <c r="A86" s="18" t="s">
        <v>1538</v>
      </c>
      <c r="B86" s="19">
        <v>44901</v>
      </c>
      <c r="C86" s="17">
        <v>545</v>
      </c>
      <c r="D86" s="18" t="s">
        <v>1539</v>
      </c>
      <c r="E86" s="23" t="s">
        <v>1540</v>
      </c>
      <c r="F86" s="19">
        <v>44925</v>
      </c>
      <c r="G86" s="17" t="s">
        <v>1541</v>
      </c>
      <c r="H86" s="4" t="s">
        <v>90</v>
      </c>
      <c r="I86" s="4" t="s">
        <v>1530</v>
      </c>
      <c r="J86" s="32">
        <v>285753563.10000002</v>
      </c>
      <c r="K86" s="33">
        <v>285753563.10000002</v>
      </c>
      <c r="L86" s="33">
        <v>285753563.10000002</v>
      </c>
      <c r="M86" s="4" t="s">
        <v>1485</v>
      </c>
      <c r="N86" s="4" t="s">
        <v>1531</v>
      </c>
      <c r="O86" s="4" t="s">
        <v>854</v>
      </c>
      <c r="P86" s="41">
        <v>0</v>
      </c>
      <c r="Q86" s="17">
        <v>100</v>
      </c>
      <c r="R86" s="17" t="s">
        <v>1312</v>
      </c>
      <c r="S86" s="42">
        <v>30</v>
      </c>
      <c r="T86" s="33">
        <v>25813.33</v>
      </c>
      <c r="U86" s="32">
        <v>774399.9</v>
      </c>
      <c r="V86" s="32">
        <v>11070</v>
      </c>
      <c r="W86" s="32">
        <v>11070</v>
      </c>
      <c r="X86" s="32"/>
      <c r="Y86" s="32"/>
      <c r="Z86" s="32">
        <v>369</v>
      </c>
      <c r="AA86" s="32">
        <v>369</v>
      </c>
      <c r="AB86" s="4" t="s">
        <v>1542</v>
      </c>
      <c r="AC86" s="19">
        <v>44972</v>
      </c>
      <c r="AD86" s="19"/>
      <c r="AE86" s="19"/>
      <c r="AF86" s="4" t="s">
        <v>43</v>
      </c>
    </row>
    <row r="87" spans="1:32" customFormat="1" ht="96.75" customHeight="1" x14ac:dyDescent="0.3">
      <c r="A87" s="18" t="s">
        <v>1543</v>
      </c>
      <c r="B87" s="19">
        <v>44901</v>
      </c>
      <c r="C87" s="17">
        <v>545</v>
      </c>
      <c r="D87" s="18" t="s">
        <v>1544</v>
      </c>
      <c r="E87" s="23" t="s">
        <v>1545</v>
      </c>
      <c r="F87" s="19">
        <v>44925</v>
      </c>
      <c r="G87" s="17" t="s">
        <v>1546</v>
      </c>
      <c r="H87" s="4" t="s">
        <v>90</v>
      </c>
      <c r="I87" s="4" t="s">
        <v>1530</v>
      </c>
      <c r="J87" s="32">
        <v>104543986.5</v>
      </c>
      <c r="K87" s="33">
        <v>104543986.5</v>
      </c>
      <c r="L87" s="33">
        <v>104543986.5</v>
      </c>
      <c r="M87" s="4" t="s">
        <v>1485</v>
      </c>
      <c r="N87" s="4" t="s">
        <v>1531</v>
      </c>
      <c r="O87" s="4" t="s">
        <v>854</v>
      </c>
      <c r="P87" s="41">
        <v>0</v>
      </c>
      <c r="Q87" s="17">
        <v>100</v>
      </c>
      <c r="R87" s="17" t="s">
        <v>1312</v>
      </c>
      <c r="S87" s="42">
        <v>30</v>
      </c>
      <c r="T87" s="33">
        <v>25813.33</v>
      </c>
      <c r="U87" s="32">
        <v>774399.9</v>
      </c>
      <c r="V87" s="32">
        <v>4050</v>
      </c>
      <c r="W87" s="32">
        <v>4050</v>
      </c>
      <c r="X87" s="32"/>
      <c r="Y87" s="32"/>
      <c r="Z87" s="32">
        <v>135</v>
      </c>
      <c r="AA87" s="32">
        <v>135</v>
      </c>
      <c r="AB87" s="4" t="s">
        <v>1547</v>
      </c>
      <c r="AC87" s="19">
        <v>44972</v>
      </c>
      <c r="AD87" s="19"/>
      <c r="AE87" s="19"/>
      <c r="AF87" s="4" t="s">
        <v>43</v>
      </c>
    </row>
    <row r="88" spans="1:32" customFormat="1" ht="108" customHeight="1" x14ac:dyDescent="0.3">
      <c r="A88" s="18" t="s">
        <v>1548</v>
      </c>
      <c r="B88" s="19">
        <v>44901</v>
      </c>
      <c r="C88" s="17">
        <v>545</v>
      </c>
      <c r="D88" s="18" t="s">
        <v>1549</v>
      </c>
      <c r="E88" s="23" t="s">
        <v>1550</v>
      </c>
      <c r="F88" s="19">
        <v>44925</v>
      </c>
      <c r="G88" s="17" t="s">
        <v>1551</v>
      </c>
      <c r="H88" s="4" t="s">
        <v>90</v>
      </c>
      <c r="I88" s="4" t="s">
        <v>1530</v>
      </c>
      <c r="J88" s="32">
        <v>128550383.40000001</v>
      </c>
      <c r="K88" s="33">
        <v>128550383.40000001</v>
      </c>
      <c r="L88" s="33">
        <v>128550383.40000001</v>
      </c>
      <c r="M88" s="4" t="s">
        <v>1485</v>
      </c>
      <c r="N88" s="4" t="s">
        <v>1531</v>
      </c>
      <c r="O88" s="4" t="s">
        <v>854</v>
      </c>
      <c r="P88" s="41">
        <v>0</v>
      </c>
      <c r="Q88" s="17">
        <v>100</v>
      </c>
      <c r="R88" s="17" t="s">
        <v>1312</v>
      </c>
      <c r="S88" s="42">
        <v>30</v>
      </c>
      <c r="T88" s="33">
        <v>25813.33</v>
      </c>
      <c r="U88" s="32">
        <v>774399.9</v>
      </c>
      <c r="V88" s="32">
        <v>4980</v>
      </c>
      <c r="W88" s="32">
        <v>4980</v>
      </c>
      <c r="X88" s="32"/>
      <c r="Y88" s="32"/>
      <c r="Z88" s="32">
        <v>166</v>
      </c>
      <c r="AA88" s="32">
        <v>166</v>
      </c>
      <c r="AB88" s="4" t="s">
        <v>1552</v>
      </c>
      <c r="AC88" s="19">
        <v>44972</v>
      </c>
      <c r="AD88" s="19"/>
      <c r="AE88" s="19"/>
      <c r="AF88" s="4" t="s">
        <v>43</v>
      </c>
    </row>
    <row r="89" spans="1:32" customFormat="1" ht="72.75" customHeight="1" x14ac:dyDescent="0.3">
      <c r="A89" s="18" t="s">
        <v>1553</v>
      </c>
      <c r="B89" s="19">
        <v>44901</v>
      </c>
      <c r="C89" s="17">
        <v>545</v>
      </c>
      <c r="D89" s="18" t="s">
        <v>1554</v>
      </c>
      <c r="E89" s="23" t="s">
        <v>1555</v>
      </c>
      <c r="F89" s="19">
        <v>44925</v>
      </c>
      <c r="G89" s="17" t="s">
        <v>1556</v>
      </c>
      <c r="H89" s="4" t="s">
        <v>90</v>
      </c>
      <c r="I89" s="4" t="s">
        <v>1530</v>
      </c>
      <c r="J89" s="32">
        <v>219929571.59999999</v>
      </c>
      <c r="K89" s="33">
        <v>219929571.59999999</v>
      </c>
      <c r="L89" s="33">
        <v>219929571.59999999</v>
      </c>
      <c r="M89" s="4" t="s">
        <v>1485</v>
      </c>
      <c r="N89" s="4" t="s">
        <v>1531</v>
      </c>
      <c r="O89" s="4" t="s">
        <v>854</v>
      </c>
      <c r="P89" s="41">
        <v>0</v>
      </c>
      <c r="Q89" s="17">
        <v>100</v>
      </c>
      <c r="R89" s="17" t="s">
        <v>1312</v>
      </c>
      <c r="S89" s="42">
        <v>30</v>
      </c>
      <c r="T89" s="33">
        <v>25813.329999999998</v>
      </c>
      <c r="U89" s="32">
        <v>774399.89999999991</v>
      </c>
      <c r="V89" s="32">
        <v>8520</v>
      </c>
      <c r="W89" s="32">
        <v>8520</v>
      </c>
      <c r="X89" s="32"/>
      <c r="Y89" s="32"/>
      <c r="Z89" s="32">
        <v>284</v>
      </c>
      <c r="AA89" s="32">
        <v>284</v>
      </c>
      <c r="AB89" s="4" t="s">
        <v>1401</v>
      </c>
      <c r="AC89" s="19">
        <v>45005</v>
      </c>
      <c r="AD89" s="19"/>
      <c r="AE89" s="19"/>
      <c r="AF89" s="4" t="s">
        <v>43</v>
      </c>
    </row>
    <row r="90" spans="1:32" customFormat="1" ht="135.75" customHeight="1" x14ac:dyDescent="0.3">
      <c r="A90" s="18" t="s">
        <v>1557</v>
      </c>
      <c r="B90" s="19">
        <v>44901</v>
      </c>
      <c r="C90" s="17">
        <v>545</v>
      </c>
      <c r="D90" s="18" t="s">
        <v>1558</v>
      </c>
      <c r="E90" s="23" t="s">
        <v>1559</v>
      </c>
      <c r="F90" s="19">
        <v>44925</v>
      </c>
      <c r="G90" s="17" t="s">
        <v>1560</v>
      </c>
      <c r="H90" s="4" t="s">
        <v>90</v>
      </c>
      <c r="I90" s="4" t="s">
        <v>1411</v>
      </c>
      <c r="J90" s="32">
        <v>198983824</v>
      </c>
      <c r="K90" s="33">
        <v>198983824</v>
      </c>
      <c r="L90" s="33">
        <v>198983824</v>
      </c>
      <c r="M90" s="4" t="s">
        <v>1412</v>
      </c>
      <c r="N90" s="4" t="s">
        <v>1413</v>
      </c>
      <c r="O90" s="4" t="s">
        <v>84</v>
      </c>
      <c r="P90" s="41">
        <v>0</v>
      </c>
      <c r="Q90" s="17">
        <v>100</v>
      </c>
      <c r="R90" s="17" t="s">
        <v>85</v>
      </c>
      <c r="S90" s="42">
        <v>5</v>
      </c>
      <c r="T90" s="33">
        <v>18666.400000000001</v>
      </c>
      <c r="U90" s="32">
        <v>93332</v>
      </c>
      <c r="V90" s="32">
        <v>10660</v>
      </c>
      <c r="W90" s="32">
        <v>5535</v>
      </c>
      <c r="X90" s="32">
        <v>5125</v>
      </c>
      <c r="Y90" s="32"/>
      <c r="Z90" s="32">
        <v>2132</v>
      </c>
      <c r="AA90" s="32">
        <v>2132</v>
      </c>
      <c r="AB90" s="4" t="s">
        <v>1561</v>
      </c>
      <c r="AC90" s="19">
        <v>45031</v>
      </c>
      <c r="AD90" s="19">
        <v>45184</v>
      </c>
      <c r="AE90" s="19"/>
      <c r="AF90" s="4" t="s">
        <v>43</v>
      </c>
    </row>
    <row r="91" spans="1:32" customFormat="1" ht="93.6" x14ac:dyDescent="0.3">
      <c r="A91" s="18" t="s">
        <v>1562</v>
      </c>
      <c r="B91" s="19">
        <v>44901</v>
      </c>
      <c r="C91" s="17">
        <v>545</v>
      </c>
      <c r="D91" s="18" t="s">
        <v>1563</v>
      </c>
      <c r="E91" s="23" t="s">
        <v>1564</v>
      </c>
      <c r="F91" s="19">
        <v>44925</v>
      </c>
      <c r="G91" s="17" t="s">
        <v>1565</v>
      </c>
      <c r="H91" s="4" t="s">
        <v>700</v>
      </c>
      <c r="I91" s="4" t="s">
        <v>1309</v>
      </c>
      <c r="J91" s="32">
        <v>294445151</v>
      </c>
      <c r="K91" s="33">
        <v>294445151</v>
      </c>
      <c r="L91" s="33">
        <v>294445151</v>
      </c>
      <c r="M91" s="4" t="s">
        <v>1310</v>
      </c>
      <c r="N91" s="4" t="s">
        <v>1311</v>
      </c>
      <c r="O91" s="4" t="s">
        <v>170</v>
      </c>
      <c r="P91" s="41">
        <v>0</v>
      </c>
      <c r="Q91" s="17">
        <v>100</v>
      </c>
      <c r="R91" s="17" t="s">
        <v>1312</v>
      </c>
      <c r="S91" s="42">
        <v>2</v>
      </c>
      <c r="T91" s="33">
        <v>333082.75</v>
      </c>
      <c r="U91" s="32">
        <v>666165.5</v>
      </c>
      <c r="V91" s="32">
        <v>884</v>
      </c>
      <c r="W91" s="32">
        <v>328</v>
      </c>
      <c r="X91" s="32">
        <v>556</v>
      </c>
      <c r="Y91" s="32"/>
      <c r="Z91" s="32">
        <v>442</v>
      </c>
      <c r="AA91" s="32">
        <v>442</v>
      </c>
      <c r="AB91" s="4" t="s">
        <v>1566</v>
      </c>
      <c r="AC91" s="19">
        <v>44958</v>
      </c>
      <c r="AD91" s="19">
        <v>45047</v>
      </c>
      <c r="AE91" s="19"/>
      <c r="AF91" s="4" t="s">
        <v>43</v>
      </c>
    </row>
    <row r="92" spans="1:32" customFormat="1" ht="57.6" x14ac:dyDescent="0.3">
      <c r="A92" s="18" t="s">
        <v>1567</v>
      </c>
      <c r="B92" s="19">
        <v>44901</v>
      </c>
      <c r="C92" s="17">
        <v>545</v>
      </c>
      <c r="D92" s="18" t="s">
        <v>1568</v>
      </c>
      <c r="E92" s="23" t="s">
        <v>1569</v>
      </c>
      <c r="F92" s="19">
        <v>44925</v>
      </c>
      <c r="G92" s="17" t="s">
        <v>1570</v>
      </c>
      <c r="H92" s="4" t="s">
        <v>56</v>
      </c>
      <c r="I92" s="4" t="s">
        <v>1571</v>
      </c>
      <c r="J92" s="32">
        <v>257756727.44999999</v>
      </c>
      <c r="K92" s="33">
        <v>257756727.44999999</v>
      </c>
      <c r="L92" s="33">
        <v>257756727.44999999</v>
      </c>
      <c r="M92" s="4" t="s">
        <v>1572</v>
      </c>
      <c r="N92" s="4" t="s">
        <v>1573</v>
      </c>
      <c r="O92" s="4" t="s">
        <v>60</v>
      </c>
      <c r="P92" s="41">
        <v>0</v>
      </c>
      <c r="Q92" s="17">
        <v>100</v>
      </c>
      <c r="R92" s="17" t="s">
        <v>85</v>
      </c>
      <c r="S92" s="42">
        <v>5</v>
      </c>
      <c r="T92" s="33">
        <v>904409.57</v>
      </c>
      <c r="U92" s="32">
        <v>4522047.8499999996</v>
      </c>
      <c r="V92" s="32">
        <v>285</v>
      </c>
      <c r="W92" s="32">
        <v>200</v>
      </c>
      <c r="X92" s="32">
        <v>85</v>
      </c>
      <c r="Y92" s="32"/>
      <c r="Z92" s="32">
        <v>57</v>
      </c>
      <c r="AA92" s="32">
        <v>57</v>
      </c>
      <c r="AB92" s="4" t="s">
        <v>1574</v>
      </c>
      <c r="AC92" s="19">
        <v>44946</v>
      </c>
      <c r="AD92" s="19">
        <v>45108</v>
      </c>
      <c r="AE92" s="19"/>
      <c r="AF92" s="4" t="s">
        <v>43</v>
      </c>
    </row>
    <row r="93" spans="1:32" customFormat="1" ht="62.4" x14ac:dyDescent="0.3">
      <c r="A93" s="18" t="s">
        <v>1575</v>
      </c>
      <c r="B93" s="19">
        <v>44901</v>
      </c>
      <c r="C93" s="17">
        <v>545</v>
      </c>
      <c r="D93" s="18" t="s">
        <v>1576</v>
      </c>
      <c r="E93" s="23" t="s">
        <v>1577</v>
      </c>
      <c r="F93" s="19">
        <v>44925</v>
      </c>
      <c r="G93" s="17" t="s">
        <v>1578</v>
      </c>
      <c r="H93" s="4" t="s">
        <v>56</v>
      </c>
      <c r="I93" s="4" t="s">
        <v>1571</v>
      </c>
      <c r="J93" s="32">
        <v>117573244.09999999</v>
      </c>
      <c r="K93" s="33">
        <v>117573244.09999999</v>
      </c>
      <c r="L93" s="33">
        <v>117573244.09999999</v>
      </c>
      <c r="M93" s="4" t="s">
        <v>1572</v>
      </c>
      <c r="N93" s="4" t="s">
        <v>1573</v>
      </c>
      <c r="O93" s="4" t="s">
        <v>60</v>
      </c>
      <c r="P93" s="41">
        <v>0</v>
      </c>
      <c r="Q93" s="17">
        <v>100</v>
      </c>
      <c r="R93" s="17" t="s">
        <v>85</v>
      </c>
      <c r="S93" s="42">
        <v>5</v>
      </c>
      <c r="T93" s="33">
        <v>904409.57</v>
      </c>
      <c r="U93" s="32">
        <v>4522047.8499999996</v>
      </c>
      <c r="V93" s="32">
        <v>130</v>
      </c>
      <c r="W93" s="32">
        <v>90</v>
      </c>
      <c r="X93" s="32">
        <v>40</v>
      </c>
      <c r="Y93" s="32"/>
      <c r="Z93" s="32">
        <v>26</v>
      </c>
      <c r="AA93" s="32">
        <v>26</v>
      </c>
      <c r="AB93" s="4" t="s">
        <v>1579</v>
      </c>
      <c r="AC93" s="19">
        <v>44946</v>
      </c>
      <c r="AD93" s="19">
        <v>45108</v>
      </c>
      <c r="AE93" s="19"/>
      <c r="AF93" s="4" t="s">
        <v>43</v>
      </c>
    </row>
    <row r="94" spans="1:32" customFormat="1" ht="62.4" x14ac:dyDescent="0.3">
      <c r="A94" s="18" t="s">
        <v>1580</v>
      </c>
      <c r="B94" s="19">
        <v>44902</v>
      </c>
      <c r="C94" s="17">
        <v>545</v>
      </c>
      <c r="D94" s="18"/>
      <c r="E94" s="23" t="s">
        <v>1581</v>
      </c>
      <c r="F94" s="19">
        <v>44935</v>
      </c>
      <c r="G94" s="17" t="s">
        <v>1582</v>
      </c>
      <c r="H94" s="4" t="s">
        <v>56</v>
      </c>
      <c r="I94" s="4" t="s">
        <v>1571</v>
      </c>
      <c r="J94" s="32">
        <v>284889014.55000001</v>
      </c>
      <c r="K94" s="33">
        <v>284889014.55000001</v>
      </c>
      <c r="L94" s="33">
        <v>284889014.55000001</v>
      </c>
      <c r="M94" s="4" t="s">
        <v>1572</v>
      </c>
      <c r="N94" s="4" t="s">
        <v>1573</v>
      </c>
      <c r="O94" s="4" t="s">
        <v>60</v>
      </c>
      <c r="P94" s="41">
        <v>0</v>
      </c>
      <c r="Q94" s="17">
        <v>100</v>
      </c>
      <c r="R94" s="17" t="s">
        <v>85</v>
      </c>
      <c r="S94" s="42">
        <v>5</v>
      </c>
      <c r="T94" s="33">
        <v>904409.57000000007</v>
      </c>
      <c r="U94" s="32">
        <v>4522047.8500000006</v>
      </c>
      <c r="V94" s="32">
        <v>315</v>
      </c>
      <c r="W94" s="32">
        <v>210</v>
      </c>
      <c r="X94" s="32">
        <v>105</v>
      </c>
      <c r="Y94" s="32"/>
      <c r="Z94" s="32">
        <v>63</v>
      </c>
      <c r="AA94" s="32">
        <v>63</v>
      </c>
      <c r="AB94" s="4" t="s">
        <v>1583</v>
      </c>
      <c r="AC94" s="19">
        <v>44946</v>
      </c>
      <c r="AD94" s="19">
        <v>45108</v>
      </c>
      <c r="AE94" s="19"/>
      <c r="AF94" s="4" t="s">
        <v>43</v>
      </c>
    </row>
    <row r="95" spans="1:32" customFormat="1" ht="62.4" x14ac:dyDescent="0.3">
      <c r="A95" s="18" t="s">
        <v>1584</v>
      </c>
      <c r="B95" s="19">
        <v>44902</v>
      </c>
      <c r="C95" s="17">
        <v>545</v>
      </c>
      <c r="D95" s="18"/>
      <c r="E95" s="23" t="s">
        <v>1585</v>
      </c>
      <c r="F95" s="19">
        <v>44935</v>
      </c>
      <c r="G95" s="17" t="s">
        <v>1586</v>
      </c>
      <c r="H95" s="4" t="s">
        <v>56</v>
      </c>
      <c r="I95" s="4" t="s">
        <v>1571</v>
      </c>
      <c r="J95" s="32">
        <v>171837818.30000001</v>
      </c>
      <c r="K95" s="33">
        <v>171837818.30000001</v>
      </c>
      <c r="L95" s="33">
        <v>171837818.30000001</v>
      </c>
      <c r="M95" s="4" t="s">
        <v>1572</v>
      </c>
      <c r="N95" s="4" t="s">
        <v>1573</v>
      </c>
      <c r="O95" s="4" t="s">
        <v>60</v>
      </c>
      <c r="P95" s="41">
        <v>0</v>
      </c>
      <c r="Q95" s="17">
        <v>100</v>
      </c>
      <c r="R95" s="17" t="s">
        <v>85</v>
      </c>
      <c r="S95" s="42">
        <v>5</v>
      </c>
      <c r="T95" s="33">
        <v>904409.57000000007</v>
      </c>
      <c r="U95" s="32">
        <v>4522047.8500000006</v>
      </c>
      <c r="V95" s="32">
        <v>190</v>
      </c>
      <c r="W95" s="32">
        <v>135</v>
      </c>
      <c r="X95" s="32">
        <v>55</v>
      </c>
      <c r="Y95" s="32"/>
      <c r="Z95" s="32">
        <v>38</v>
      </c>
      <c r="AA95" s="32">
        <v>38</v>
      </c>
      <c r="AB95" s="4" t="s">
        <v>1587</v>
      </c>
      <c r="AC95" s="19">
        <v>44946</v>
      </c>
      <c r="AD95" s="19">
        <v>45108</v>
      </c>
      <c r="AE95" s="19"/>
      <c r="AF95" s="4" t="s">
        <v>43</v>
      </c>
    </row>
    <row r="96" spans="1:32" customFormat="1" ht="57.6" x14ac:dyDescent="0.3">
      <c r="A96" s="18" t="s">
        <v>1588</v>
      </c>
      <c r="B96" s="19">
        <v>44902</v>
      </c>
      <c r="C96" s="17">
        <v>545</v>
      </c>
      <c r="D96" s="18"/>
      <c r="E96" s="23" t="s">
        <v>1589</v>
      </c>
      <c r="F96" s="19">
        <v>44935</v>
      </c>
      <c r="G96" s="17" t="s">
        <v>1590</v>
      </c>
      <c r="H96" s="4" t="s">
        <v>56</v>
      </c>
      <c r="I96" s="4" t="s">
        <v>1571</v>
      </c>
      <c r="J96" s="32">
        <v>293933110.25</v>
      </c>
      <c r="K96" s="33">
        <v>293933110.25</v>
      </c>
      <c r="L96" s="33">
        <v>293933110.25</v>
      </c>
      <c r="M96" s="4" t="s">
        <v>1572</v>
      </c>
      <c r="N96" s="4" t="s">
        <v>1573</v>
      </c>
      <c r="O96" s="4" t="s">
        <v>60</v>
      </c>
      <c r="P96" s="41">
        <v>0</v>
      </c>
      <c r="Q96" s="17">
        <v>100</v>
      </c>
      <c r="R96" s="17" t="s">
        <v>85</v>
      </c>
      <c r="S96" s="42">
        <v>5</v>
      </c>
      <c r="T96" s="33">
        <v>904409.57</v>
      </c>
      <c r="U96" s="32">
        <v>4522047.8499999996</v>
      </c>
      <c r="V96" s="32">
        <v>325</v>
      </c>
      <c r="W96" s="32">
        <v>225</v>
      </c>
      <c r="X96" s="32">
        <v>100</v>
      </c>
      <c r="Y96" s="32"/>
      <c r="Z96" s="32">
        <v>65</v>
      </c>
      <c r="AA96" s="32">
        <v>65</v>
      </c>
      <c r="AB96" s="4" t="s">
        <v>1591</v>
      </c>
      <c r="AC96" s="19">
        <v>44946</v>
      </c>
      <c r="AD96" s="19">
        <v>45108</v>
      </c>
      <c r="AE96" s="19"/>
      <c r="AF96" s="4" t="s">
        <v>43</v>
      </c>
    </row>
    <row r="97" spans="1:32" customFormat="1" ht="57.6" x14ac:dyDescent="0.3">
      <c r="A97" s="18" t="s">
        <v>1592</v>
      </c>
      <c r="B97" s="19">
        <v>44902</v>
      </c>
      <c r="C97" s="17">
        <v>545</v>
      </c>
      <c r="D97" s="18"/>
      <c r="E97" s="23" t="s">
        <v>1593</v>
      </c>
      <c r="F97" s="19">
        <v>44935</v>
      </c>
      <c r="G97" s="17" t="s">
        <v>1594</v>
      </c>
      <c r="H97" s="4" t="s">
        <v>56</v>
      </c>
      <c r="I97" s="4" t="s">
        <v>1571</v>
      </c>
      <c r="J97" s="32">
        <v>284889014.55000001</v>
      </c>
      <c r="K97" s="33">
        <v>284889014.55000001</v>
      </c>
      <c r="L97" s="33">
        <v>284889014.55000001</v>
      </c>
      <c r="M97" s="4" t="s">
        <v>1572</v>
      </c>
      <c r="N97" s="4" t="s">
        <v>1573</v>
      </c>
      <c r="O97" s="4" t="s">
        <v>60</v>
      </c>
      <c r="P97" s="41">
        <v>0</v>
      </c>
      <c r="Q97" s="17">
        <v>100</v>
      </c>
      <c r="R97" s="17" t="s">
        <v>85</v>
      </c>
      <c r="S97" s="42">
        <v>5</v>
      </c>
      <c r="T97" s="33">
        <v>904409.57000000007</v>
      </c>
      <c r="U97" s="32">
        <v>4522047.8500000006</v>
      </c>
      <c r="V97" s="32">
        <v>315</v>
      </c>
      <c r="W97" s="32">
        <v>210</v>
      </c>
      <c r="X97" s="32">
        <v>105</v>
      </c>
      <c r="Y97" s="32"/>
      <c r="Z97" s="32">
        <v>63</v>
      </c>
      <c r="AA97" s="32">
        <v>63</v>
      </c>
      <c r="AB97" s="4" t="s">
        <v>1595</v>
      </c>
      <c r="AC97" s="19">
        <v>44946</v>
      </c>
      <c r="AD97" s="19">
        <v>45108</v>
      </c>
      <c r="AE97" s="19"/>
      <c r="AF97" s="4" t="s">
        <v>43</v>
      </c>
    </row>
    <row r="98" spans="1:32" customFormat="1" ht="57.6" x14ac:dyDescent="0.3">
      <c r="A98" s="18" t="s">
        <v>1596</v>
      </c>
      <c r="B98" s="19">
        <v>44902</v>
      </c>
      <c r="C98" s="17">
        <v>545</v>
      </c>
      <c r="D98" s="18"/>
      <c r="E98" s="23" t="s">
        <v>1597</v>
      </c>
      <c r="F98" s="19">
        <v>44935</v>
      </c>
      <c r="G98" s="17" t="s">
        <v>1598</v>
      </c>
      <c r="H98" s="4" t="s">
        <v>56</v>
      </c>
      <c r="I98" s="4" t="s">
        <v>1571</v>
      </c>
      <c r="J98" s="32">
        <v>244190583.90000001</v>
      </c>
      <c r="K98" s="33">
        <v>244190583.90000001</v>
      </c>
      <c r="L98" s="33">
        <v>244190583.90000001</v>
      </c>
      <c r="M98" s="4" t="s">
        <v>1572</v>
      </c>
      <c r="N98" s="4" t="s">
        <v>1573</v>
      </c>
      <c r="O98" s="4" t="s">
        <v>60</v>
      </c>
      <c r="P98" s="41">
        <v>0</v>
      </c>
      <c r="Q98" s="17">
        <v>100</v>
      </c>
      <c r="R98" s="17" t="s">
        <v>85</v>
      </c>
      <c r="S98" s="42">
        <v>5</v>
      </c>
      <c r="T98" s="33">
        <v>904409.57000000007</v>
      </c>
      <c r="U98" s="32">
        <v>4522047.8500000006</v>
      </c>
      <c r="V98" s="32">
        <v>270</v>
      </c>
      <c r="W98" s="32">
        <v>270</v>
      </c>
      <c r="X98" s="32"/>
      <c r="Y98" s="32"/>
      <c r="Z98" s="32">
        <v>54</v>
      </c>
      <c r="AA98" s="32">
        <v>54</v>
      </c>
      <c r="AB98" s="4" t="s">
        <v>1088</v>
      </c>
      <c r="AC98" s="19">
        <v>45108</v>
      </c>
      <c r="AD98" s="19"/>
      <c r="AE98" s="19"/>
      <c r="AF98" s="4" t="s">
        <v>43</v>
      </c>
    </row>
    <row r="99" spans="1:32" customFormat="1" ht="57.6" x14ac:dyDescent="0.3">
      <c r="A99" s="18" t="s">
        <v>1599</v>
      </c>
      <c r="B99" s="19">
        <v>44902</v>
      </c>
      <c r="C99" s="17">
        <v>545</v>
      </c>
      <c r="D99" s="18"/>
      <c r="E99" s="23" t="s">
        <v>1600</v>
      </c>
      <c r="F99" s="19">
        <v>44935</v>
      </c>
      <c r="G99" s="17" t="s">
        <v>1601</v>
      </c>
      <c r="H99" s="4" t="s">
        <v>56</v>
      </c>
      <c r="I99" s="4" t="s">
        <v>1571</v>
      </c>
      <c r="J99" s="32">
        <v>298455158.10000002</v>
      </c>
      <c r="K99" s="33">
        <v>298455158.10000002</v>
      </c>
      <c r="L99" s="33">
        <v>298455158.10000002</v>
      </c>
      <c r="M99" s="4" t="s">
        <v>1572</v>
      </c>
      <c r="N99" s="4" t="s">
        <v>1573</v>
      </c>
      <c r="O99" s="4" t="s">
        <v>60</v>
      </c>
      <c r="P99" s="41">
        <v>0</v>
      </c>
      <c r="Q99" s="17">
        <v>100</v>
      </c>
      <c r="R99" s="17" t="s">
        <v>85</v>
      </c>
      <c r="S99" s="42">
        <v>5</v>
      </c>
      <c r="T99" s="33">
        <v>904409.57000000007</v>
      </c>
      <c r="U99" s="32">
        <v>4522047.8500000006</v>
      </c>
      <c r="V99" s="32">
        <v>330</v>
      </c>
      <c r="W99" s="32">
        <v>330</v>
      </c>
      <c r="X99" s="32"/>
      <c r="Y99" s="32"/>
      <c r="Z99" s="32">
        <v>66</v>
      </c>
      <c r="AA99" s="32">
        <v>66</v>
      </c>
      <c r="AB99" s="4" t="s">
        <v>1088</v>
      </c>
      <c r="AC99" s="19">
        <v>44946</v>
      </c>
      <c r="AD99" s="19"/>
      <c r="AE99" s="19"/>
      <c r="AF99" s="4" t="s">
        <v>43</v>
      </c>
    </row>
    <row r="100" spans="1:32" customFormat="1" ht="57.6" x14ac:dyDescent="0.3">
      <c r="A100" s="18" t="s">
        <v>1602</v>
      </c>
      <c r="B100" s="19">
        <v>44902</v>
      </c>
      <c r="C100" s="17">
        <v>545</v>
      </c>
      <c r="D100" s="18"/>
      <c r="E100" s="23" t="s">
        <v>1603</v>
      </c>
      <c r="F100" s="19">
        <v>44935</v>
      </c>
      <c r="G100" s="17" t="s">
        <v>1604</v>
      </c>
      <c r="H100" s="4" t="s">
        <v>56</v>
      </c>
      <c r="I100" s="4" t="s">
        <v>1571</v>
      </c>
      <c r="J100" s="32">
        <v>221580344.65000001</v>
      </c>
      <c r="K100" s="33">
        <v>221580344.65000001</v>
      </c>
      <c r="L100" s="33">
        <v>221580344.65000001</v>
      </c>
      <c r="M100" s="4" t="s">
        <v>1572</v>
      </c>
      <c r="N100" s="4" t="s">
        <v>1573</v>
      </c>
      <c r="O100" s="4" t="s">
        <v>60</v>
      </c>
      <c r="P100" s="41">
        <v>0</v>
      </c>
      <c r="Q100" s="17">
        <v>100</v>
      </c>
      <c r="R100" s="17" t="s">
        <v>85</v>
      </c>
      <c r="S100" s="42">
        <v>5</v>
      </c>
      <c r="T100" s="33">
        <v>904409.57000000007</v>
      </c>
      <c r="U100" s="32">
        <v>4522047.8500000006</v>
      </c>
      <c r="V100" s="32">
        <v>245</v>
      </c>
      <c r="W100" s="32">
        <v>170</v>
      </c>
      <c r="X100" s="32">
        <v>75</v>
      </c>
      <c r="Y100" s="32"/>
      <c r="Z100" s="32">
        <v>49</v>
      </c>
      <c r="AA100" s="32">
        <v>49</v>
      </c>
      <c r="AB100" s="4" t="s">
        <v>1605</v>
      </c>
      <c r="AC100" s="19">
        <v>44946</v>
      </c>
      <c r="AD100" s="19">
        <v>45108</v>
      </c>
      <c r="AE100" s="19"/>
      <c r="AF100" s="4" t="s">
        <v>43</v>
      </c>
    </row>
    <row r="101" spans="1:32" customFormat="1" ht="57.6" x14ac:dyDescent="0.3">
      <c r="A101" s="18" t="s">
        <v>1606</v>
      </c>
      <c r="B101" s="19">
        <v>44902</v>
      </c>
      <c r="C101" s="17">
        <v>545</v>
      </c>
      <c r="D101" s="18"/>
      <c r="E101" s="23" t="s">
        <v>1607</v>
      </c>
      <c r="F101" s="19">
        <v>44935</v>
      </c>
      <c r="G101" s="17" t="s">
        <v>1608</v>
      </c>
      <c r="H101" s="4" t="s">
        <v>56</v>
      </c>
      <c r="I101" s="4" t="s">
        <v>1571</v>
      </c>
      <c r="J101" s="32">
        <v>293933110.25</v>
      </c>
      <c r="K101" s="33">
        <v>293933110.25</v>
      </c>
      <c r="L101" s="33">
        <v>293933110.25</v>
      </c>
      <c r="M101" s="4" t="s">
        <v>1572</v>
      </c>
      <c r="N101" s="4" t="s">
        <v>1573</v>
      </c>
      <c r="O101" s="4" t="s">
        <v>60</v>
      </c>
      <c r="P101" s="41">
        <v>0</v>
      </c>
      <c r="Q101" s="17">
        <v>100</v>
      </c>
      <c r="R101" s="17" t="s">
        <v>85</v>
      </c>
      <c r="S101" s="42">
        <v>5</v>
      </c>
      <c r="T101" s="33">
        <v>904409.57</v>
      </c>
      <c r="U101" s="32">
        <v>4522047.8499999996</v>
      </c>
      <c r="V101" s="32">
        <v>325</v>
      </c>
      <c r="W101" s="32">
        <v>225</v>
      </c>
      <c r="X101" s="32">
        <v>100</v>
      </c>
      <c r="Y101" s="32"/>
      <c r="Z101" s="32">
        <v>65</v>
      </c>
      <c r="AA101" s="32">
        <v>65</v>
      </c>
      <c r="AB101" s="4" t="s">
        <v>1609</v>
      </c>
      <c r="AC101" s="19">
        <v>44946</v>
      </c>
      <c r="AD101" s="19">
        <v>45108</v>
      </c>
      <c r="AE101" s="19"/>
      <c r="AF101" s="4" t="s">
        <v>43</v>
      </c>
    </row>
    <row r="102" spans="1:32" customFormat="1" ht="57.6" x14ac:dyDescent="0.3">
      <c r="A102" s="18" t="s">
        <v>1610</v>
      </c>
      <c r="B102" s="19">
        <v>44902</v>
      </c>
      <c r="C102" s="17">
        <v>545</v>
      </c>
      <c r="D102" s="18"/>
      <c r="E102" s="23" t="s">
        <v>1611</v>
      </c>
      <c r="F102" s="19">
        <v>44935</v>
      </c>
      <c r="G102" s="17" t="s">
        <v>1612</v>
      </c>
      <c r="H102" s="4" t="s">
        <v>56</v>
      </c>
      <c r="I102" s="4" t="s">
        <v>1571</v>
      </c>
      <c r="J102" s="32">
        <v>167315770.44999999</v>
      </c>
      <c r="K102" s="33">
        <v>167315770.44999999</v>
      </c>
      <c r="L102" s="33">
        <v>167315770.44999999</v>
      </c>
      <c r="M102" s="4" t="s">
        <v>1572</v>
      </c>
      <c r="N102" s="4" t="s">
        <v>1573</v>
      </c>
      <c r="O102" s="4" t="s">
        <v>60</v>
      </c>
      <c r="P102" s="41">
        <v>0</v>
      </c>
      <c r="Q102" s="17">
        <v>100</v>
      </c>
      <c r="R102" s="17" t="s">
        <v>85</v>
      </c>
      <c r="S102" s="42">
        <v>5</v>
      </c>
      <c r="T102" s="33">
        <v>904409.57</v>
      </c>
      <c r="U102" s="32">
        <v>4522047.8499999996</v>
      </c>
      <c r="V102" s="32">
        <v>185</v>
      </c>
      <c r="W102" s="32">
        <v>130</v>
      </c>
      <c r="X102" s="32">
        <v>55</v>
      </c>
      <c r="Y102" s="32"/>
      <c r="Z102" s="32">
        <v>37</v>
      </c>
      <c r="AA102" s="32">
        <v>37</v>
      </c>
      <c r="AB102" s="4" t="s">
        <v>1613</v>
      </c>
      <c r="AC102" s="19">
        <v>44946</v>
      </c>
      <c r="AD102" s="19">
        <v>45108</v>
      </c>
      <c r="AE102" s="19"/>
      <c r="AF102" s="4" t="s">
        <v>43</v>
      </c>
    </row>
    <row r="103" spans="1:32" customFormat="1" ht="57.6" x14ac:dyDescent="0.3">
      <c r="A103" s="18" t="s">
        <v>1614</v>
      </c>
      <c r="B103" s="19">
        <v>44902</v>
      </c>
      <c r="C103" s="17">
        <v>545</v>
      </c>
      <c r="D103" s="18"/>
      <c r="E103" s="23" t="s">
        <v>1615</v>
      </c>
      <c r="F103" s="19">
        <v>44935</v>
      </c>
      <c r="G103" s="17" t="s">
        <v>1616</v>
      </c>
      <c r="H103" s="4" t="s">
        <v>1617</v>
      </c>
      <c r="I103" s="4" t="s">
        <v>1571</v>
      </c>
      <c r="J103" s="32">
        <v>230624440.34999999</v>
      </c>
      <c r="K103" s="33">
        <v>230624440.34999999</v>
      </c>
      <c r="L103" s="33">
        <v>230624440.34999999</v>
      </c>
      <c r="M103" s="4" t="s">
        <v>1572</v>
      </c>
      <c r="N103" s="4" t="s">
        <v>1573</v>
      </c>
      <c r="O103" s="4" t="s">
        <v>60</v>
      </c>
      <c r="P103" s="41">
        <v>0</v>
      </c>
      <c r="Q103" s="17">
        <v>100</v>
      </c>
      <c r="R103" s="17" t="s">
        <v>85</v>
      </c>
      <c r="S103" s="42">
        <v>5</v>
      </c>
      <c r="T103" s="33">
        <v>904409.57</v>
      </c>
      <c r="U103" s="32">
        <v>4522047.8499999996</v>
      </c>
      <c r="V103" s="32">
        <v>255</v>
      </c>
      <c r="W103" s="32">
        <v>180</v>
      </c>
      <c r="X103" s="32">
        <v>75</v>
      </c>
      <c r="Y103" s="32"/>
      <c r="Z103" s="32">
        <v>51</v>
      </c>
      <c r="AA103" s="32">
        <v>51</v>
      </c>
      <c r="AB103" s="4" t="s">
        <v>1618</v>
      </c>
      <c r="AC103" s="19">
        <v>44946</v>
      </c>
      <c r="AD103" s="19">
        <v>45108</v>
      </c>
      <c r="AE103" s="19"/>
      <c r="AF103" s="4" t="s">
        <v>43</v>
      </c>
    </row>
    <row r="104" spans="1:32" customFormat="1" ht="63.6" customHeight="1" x14ac:dyDescent="0.3">
      <c r="A104" s="18" t="s">
        <v>1619</v>
      </c>
      <c r="B104" s="19">
        <v>44902</v>
      </c>
      <c r="C104" s="17">
        <v>545</v>
      </c>
      <c r="D104" s="18"/>
      <c r="E104" s="23" t="s">
        <v>1620</v>
      </c>
      <c r="F104" s="19">
        <v>44935</v>
      </c>
      <c r="G104" s="17" t="s">
        <v>1621</v>
      </c>
      <c r="H104" s="4" t="s">
        <v>1617</v>
      </c>
      <c r="I104" s="4" t="s">
        <v>1571</v>
      </c>
      <c r="J104" s="32">
        <v>253234679.59999999</v>
      </c>
      <c r="K104" s="33">
        <v>253234679.59999999</v>
      </c>
      <c r="L104" s="33">
        <v>253234679.59999999</v>
      </c>
      <c r="M104" s="4" t="s">
        <v>1572</v>
      </c>
      <c r="N104" s="4" t="s">
        <v>1573</v>
      </c>
      <c r="O104" s="4" t="s">
        <v>60</v>
      </c>
      <c r="P104" s="41">
        <v>0</v>
      </c>
      <c r="Q104" s="17">
        <v>100</v>
      </c>
      <c r="R104" s="17" t="s">
        <v>85</v>
      </c>
      <c r="S104" s="42">
        <v>5</v>
      </c>
      <c r="T104" s="33">
        <v>904409.57</v>
      </c>
      <c r="U104" s="32">
        <v>4522047.8499999996</v>
      </c>
      <c r="V104" s="32">
        <v>280</v>
      </c>
      <c r="W104" s="32">
        <v>180</v>
      </c>
      <c r="X104" s="32">
        <v>100</v>
      </c>
      <c r="Y104" s="32"/>
      <c r="Z104" s="32">
        <v>56</v>
      </c>
      <c r="AA104" s="32">
        <v>56</v>
      </c>
      <c r="AB104" s="4" t="s">
        <v>1622</v>
      </c>
      <c r="AC104" s="19">
        <v>44946</v>
      </c>
      <c r="AD104" s="19">
        <v>45108</v>
      </c>
      <c r="AE104" s="19"/>
      <c r="AF104" s="4" t="s">
        <v>43</v>
      </c>
    </row>
    <row r="105" spans="1:32" customFormat="1" ht="59.25" customHeight="1" x14ac:dyDescent="0.3">
      <c r="A105" s="18" t="s">
        <v>1623</v>
      </c>
      <c r="B105" s="19">
        <v>44903</v>
      </c>
      <c r="C105" s="17">
        <v>545</v>
      </c>
      <c r="D105" s="18"/>
      <c r="E105" s="23" t="s">
        <v>1624</v>
      </c>
      <c r="F105" s="19">
        <v>44935</v>
      </c>
      <c r="G105" s="17" t="s">
        <v>1625</v>
      </c>
      <c r="H105" s="4" t="s">
        <v>56</v>
      </c>
      <c r="I105" s="4" t="s">
        <v>1571</v>
      </c>
      <c r="J105" s="32">
        <v>266800823.15000001</v>
      </c>
      <c r="K105" s="33">
        <v>266800823.15000001</v>
      </c>
      <c r="L105" s="33">
        <v>266800823.15000001</v>
      </c>
      <c r="M105" s="4" t="s">
        <v>1572</v>
      </c>
      <c r="N105" s="4" t="s">
        <v>1573</v>
      </c>
      <c r="O105" s="4" t="s">
        <v>60</v>
      </c>
      <c r="P105" s="41">
        <v>0</v>
      </c>
      <c r="Q105" s="17">
        <v>100</v>
      </c>
      <c r="R105" s="17" t="s">
        <v>85</v>
      </c>
      <c r="S105" s="42">
        <v>5</v>
      </c>
      <c r="T105" s="33">
        <v>904409.57000000007</v>
      </c>
      <c r="U105" s="32">
        <v>4522047.8500000006</v>
      </c>
      <c r="V105" s="32">
        <v>295</v>
      </c>
      <c r="W105" s="32">
        <v>205</v>
      </c>
      <c r="X105" s="32">
        <v>90</v>
      </c>
      <c r="Y105" s="32"/>
      <c r="Z105" s="32">
        <v>59</v>
      </c>
      <c r="AA105" s="32">
        <v>59</v>
      </c>
      <c r="AB105" s="4" t="s">
        <v>1626</v>
      </c>
      <c r="AC105" s="19">
        <v>44946</v>
      </c>
      <c r="AD105" s="19">
        <v>45108</v>
      </c>
      <c r="AE105" s="19"/>
      <c r="AF105" s="4" t="s">
        <v>43</v>
      </c>
    </row>
    <row r="106" spans="1:32" customFormat="1" ht="59.25" customHeight="1" x14ac:dyDescent="0.3">
      <c r="A106" s="18" t="s">
        <v>1627</v>
      </c>
      <c r="B106" s="19">
        <v>44903</v>
      </c>
      <c r="C106" s="17">
        <v>545</v>
      </c>
      <c r="D106" s="18"/>
      <c r="E106" s="23" t="s">
        <v>1628</v>
      </c>
      <c r="F106" s="19">
        <v>44935</v>
      </c>
      <c r="G106" s="17" t="s">
        <v>1629</v>
      </c>
      <c r="H106" s="4" t="s">
        <v>56</v>
      </c>
      <c r="I106" s="4" t="s">
        <v>1571</v>
      </c>
      <c r="J106" s="32">
        <v>293933110.25</v>
      </c>
      <c r="K106" s="33">
        <v>293933110.25</v>
      </c>
      <c r="L106" s="33">
        <v>293933110.25</v>
      </c>
      <c r="M106" s="4" t="s">
        <v>1572</v>
      </c>
      <c r="N106" s="4" t="s">
        <v>1573</v>
      </c>
      <c r="O106" s="4" t="s">
        <v>60</v>
      </c>
      <c r="P106" s="41">
        <v>0</v>
      </c>
      <c r="Q106" s="17">
        <v>100</v>
      </c>
      <c r="R106" s="17" t="s">
        <v>85</v>
      </c>
      <c r="S106" s="42">
        <v>5</v>
      </c>
      <c r="T106" s="33">
        <v>904409.57</v>
      </c>
      <c r="U106" s="32">
        <v>4522047.8499999996</v>
      </c>
      <c r="V106" s="32">
        <v>325</v>
      </c>
      <c r="W106" s="32">
        <v>225</v>
      </c>
      <c r="X106" s="32">
        <v>100</v>
      </c>
      <c r="Y106" s="32"/>
      <c r="Z106" s="32">
        <v>65</v>
      </c>
      <c r="AA106" s="32">
        <v>65</v>
      </c>
      <c r="AB106" s="4" t="s">
        <v>1630</v>
      </c>
      <c r="AC106" s="19">
        <v>44946</v>
      </c>
      <c r="AD106" s="19">
        <v>45108</v>
      </c>
      <c r="AE106" s="19"/>
      <c r="AF106" s="4" t="s">
        <v>43</v>
      </c>
    </row>
    <row r="107" spans="1:32" customFormat="1" ht="59.25" customHeight="1" x14ac:dyDescent="0.3">
      <c r="A107" s="18" t="s">
        <v>1631</v>
      </c>
      <c r="B107" s="19">
        <v>44903</v>
      </c>
      <c r="C107" s="17">
        <v>545</v>
      </c>
      <c r="D107" s="18"/>
      <c r="E107" s="23" t="s">
        <v>1632</v>
      </c>
      <c r="F107" s="19">
        <v>44936</v>
      </c>
      <c r="G107" s="17" t="s">
        <v>1633</v>
      </c>
      <c r="H107" s="4" t="s">
        <v>56</v>
      </c>
      <c r="I107" s="4" t="s">
        <v>1571</v>
      </c>
      <c r="J107" s="32">
        <v>212536248.94999999</v>
      </c>
      <c r="K107" s="33">
        <v>212536248.94999999</v>
      </c>
      <c r="L107" s="33">
        <v>212536248.94999999</v>
      </c>
      <c r="M107" s="4" t="s">
        <v>1572</v>
      </c>
      <c r="N107" s="4" t="s">
        <v>1573</v>
      </c>
      <c r="O107" s="4" t="s">
        <v>60</v>
      </c>
      <c r="P107" s="41">
        <v>0</v>
      </c>
      <c r="Q107" s="17">
        <v>100</v>
      </c>
      <c r="R107" s="17" t="s">
        <v>85</v>
      </c>
      <c r="S107" s="42">
        <v>5</v>
      </c>
      <c r="T107" s="33">
        <v>904409.57</v>
      </c>
      <c r="U107" s="32">
        <v>4522047.8499999996</v>
      </c>
      <c r="V107" s="32">
        <v>235</v>
      </c>
      <c r="W107" s="32">
        <v>165</v>
      </c>
      <c r="X107" s="32">
        <v>70</v>
      </c>
      <c r="Y107" s="32"/>
      <c r="Z107" s="32">
        <v>47</v>
      </c>
      <c r="AA107" s="32">
        <v>47</v>
      </c>
      <c r="AB107" s="4" t="s">
        <v>1634</v>
      </c>
      <c r="AC107" s="19">
        <v>44946</v>
      </c>
      <c r="AD107" s="19">
        <v>45108</v>
      </c>
      <c r="AE107" s="19"/>
      <c r="AF107" s="4" t="s">
        <v>43</v>
      </c>
    </row>
    <row r="108" spans="1:32" customFormat="1" ht="59.25" customHeight="1" x14ac:dyDescent="0.3">
      <c r="A108" s="18" t="s">
        <v>1635</v>
      </c>
      <c r="B108" s="19">
        <v>44903</v>
      </c>
      <c r="C108" s="17">
        <v>545</v>
      </c>
      <c r="D108" s="18"/>
      <c r="E108" s="23" t="s">
        <v>1636</v>
      </c>
      <c r="F108" s="19">
        <v>44936</v>
      </c>
      <c r="G108" s="17" t="s">
        <v>1637</v>
      </c>
      <c r="H108" s="4" t="s">
        <v>56</v>
      </c>
      <c r="I108" s="4" t="s">
        <v>1571</v>
      </c>
      <c r="J108" s="32">
        <v>271322871</v>
      </c>
      <c r="K108" s="33">
        <v>271322871</v>
      </c>
      <c r="L108" s="33">
        <v>271322871</v>
      </c>
      <c r="M108" s="4" t="s">
        <v>1572</v>
      </c>
      <c r="N108" s="4" t="s">
        <v>1573</v>
      </c>
      <c r="O108" s="4" t="s">
        <v>60</v>
      </c>
      <c r="P108" s="41">
        <v>0</v>
      </c>
      <c r="Q108" s="17">
        <v>100</v>
      </c>
      <c r="R108" s="17" t="s">
        <v>85</v>
      </c>
      <c r="S108" s="42">
        <v>5</v>
      </c>
      <c r="T108" s="33">
        <v>904409.57</v>
      </c>
      <c r="U108" s="32">
        <v>4522047.8499999996</v>
      </c>
      <c r="V108" s="32">
        <v>300</v>
      </c>
      <c r="W108" s="32">
        <v>210</v>
      </c>
      <c r="X108" s="32">
        <v>90</v>
      </c>
      <c r="Y108" s="32"/>
      <c r="Z108" s="32">
        <v>60</v>
      </c>
      <c r="AA108" s="32">
        <v>60</v>
      </c>
      <c r="AB108" s="4" t="s">
        <v>1638</v>
      </c>
      <c r="AC108" s="19">
        <v>44946</v>
      </c>
      <c r="AD108" s="19">
        <v>45108</v>
      </c>
      <c r="AE108" s="19"/>
      <c r="AF108" s="4" t="s">
        <v>43</v>
      </c>
    </row>
    <row r="109" spans="1:32" customFormat="1" ht="59.25" customHeight="1" x14ac:dyDescent="0.3">
      <c r="A109" s="18" t="s">
        <v>1639</v>
      </c>
      <c r="B109" s="19">
        <v>44903</v>
      </c>
      <c r="C109" s="17">
        <v>545</v>
      </c>
      <c r="D109" s="18"/>
      <c r="E109" s="23" t="s">
        <v>1640</v>
      </c>
      <c r="F109" s="19">
        <v>44936</v>
      </c>
      <c r="G109" s="17" t="s">
        <v>1641</v>
      </c>
      <c r="H109" s="4" t="s">
        <v>56</v>
      </c>
      <c r="I109" s="4" t="s">
        <v>1571</v>
      </c>
      <c r="J109" s="32">
        <v>271322871</v>
      </c>
      <c r="K109" s="33">
        <v>271322871</v>
      </c>
      <c r="L109" s="33">
        <v>271322871</v>
      </c>
      <c r="M109" s="4" t="s">
        <v>1572</v>
      </c>
      <c r="N109" s="4" t="s">
        <v>1573</v>
      </c>
      <c r="O109" s="4" t="s">
        <v>60</v>
      </c>
      <c r="P109" s="41">
        <v>0</v>
      </c>
      <c r="Q109" s="17">
        <v>100</v>
      </c>
      <c r="R109" s="17" t="s">
        <v>85</v>
      </c>
      <c r="S109" s="42">
        <v>5</v>
      </c>
      <c r="T109" s="33">
        <v>904409.57</v>
      </c>
      <c r="U109" s="32">
        <v>4522047.8499999996</v>
      </c>
      <c r="V109" s="32">
        <v>300</v>
      </c>
      <c r="W109" s="32">
        <v>210</v>
      </c>
      <c r="X109" s="32">
        <v>90</v>
      </c>
      <c r="Y109" s="32"/>
      <c r="Z109" s="32">
        <v>60</v>
      </c>
      <c r="AA109" s="32">
        <v>60</v>
      </c>
      <c r="AB109" s="4" t="s">
        <v>1642</v>
      </c>
      <c r="AC109" s="19">
        <v>44946</v>
      </c>
      <c r="AD109" s="19">
        <v>45108</v>
      </c>
      <c r="AE109" s="19"/>
      <c r="AF109" s="4" t="s">
        <v>43</v>
      </c>
    </row>
    <row r="110" spans="1:32" customFormat="1" ht="59.25" customHeight="1" x14ac:dyDescent="0.3">
      <c r="A110" s="18" t="s">
        <v>1643</v>
      </c>
      <c r="B110" s="19">
        <v>44903</v>
      </c>
      <c r="C110" s="17">
        <v>545</v>
      </c>
      <c r="D110" s="18"/>
      <c r="E110" s="23" t="s">
        <v>1644</v>
      </c>
      <c r="F110" s="19">
        <v>44936</v>
      </c>
      <c r="G110" s="17" t="s">
        <v>1645</v>
      </c>
      <c r="H110" s="4" t="s">
        <v>56</v>
      </c>
      <c r="I110" s="4" t="s">
        <v>1571</v>
      </c>
      <c r="J110" s="32">
        <v>280366966.69999999</v>
      </c>
      <c r="K110" s="33">
        <v>280366966.69999999</v>
      </c>
      <c r="L110" s="33">
        <v>280366966.69999999</v>
      </c>
      <c r="M110" s="4" t="s">
        <v>1572</v>
      </c>
      <c r="N110" s="4" t="s">
        <v>1573</v>
      </c>
      <c r="O110" s="4" t="s">
        <v>60</v>
      </c>
      <c r="P110" s="41">
        <v>0</v>
      </c>
      <c r="Q110" s="17">
        <v>100</v>
      </c>
      <c r="R110" s="17" t="s">
        <v>85</v>
      </c>
      <c r="S110" s="42">
        <v>5</v>
      </c>
      <c r="T110" s="33">
        <v>904409.57</v>
      </c>
      <c r="U110" s="32">
        <v>4522047.8499999996</v>
      </c>
      <c r="V110" s="32">
        <v>310</v>
      </c>
      <c r="W110" s="32">
        <v>215</v>
      </c>
      <c r="X110" s="32">
        <v>95</v>
      </c>
      <c r="Y110" s="32"/>
      <c r="Z110" s="32">
        <v>62</v>
      </c>
      <c r="AA110" s="32">
        <v>62</v>
      </c>
      <c r="AB110" s="4" t="s">
        <v>1646</v>
      </c>
      <c r="AC110" s="19">
        <v>44946</v>
      </c>
      <c r="AD110" s="19">
        <v>45108</v>
      </c>
      <c r="AE110" s="19"/>
      <c r="AF110" s="4" t="s">
        <v>43</v>
      </c>
    </row>
    <row r="111" spans="1:32" customFormat="1" ht="59.25" customHeight="1" x14ac:dyDescent="0.3">
      <c r="A111" s="18" t="s">
        <v>1647</v>
      </c>
      <c r="B111" s="19">
        <v>44903</v>
      </c>
      <c r="C111" s="17">
        <v>545</v>
      </c>
      <c r="D111" s="18"/>
      <c r="E111" s="23" t="s">
        <v>1648</v>
      </c>
      <c r="F111" s="19">
        <v>44936</v>
      </c>
      <c r="G111" s="17" t="s">
        <v>1649</v>
      </c>
      <c r="H111" s="4" t="s">
        <v>56</v>
      </c>
      <c r="I111" s="4" t="s">
        <v>1571</v>
      </c>
      <c r="J111" s="32">
        <v>293933110.25</v>
      </c>
      <c r="K111" s="33">
        <v>293933110.25</v>
      </c>
      <c r="L111" s="33">
        <v>293933110.25</v>
      </c>
      <c r="M111" s="4" t="s">
        <v>1572</v>
      </c>
      <c r="N111" s="4" t="s">
        <v>1573</v>
      </c>
      <c r="O111" s="4" t="s">
        <v>60</v>
      </c>
      <c r="P111" s="41">
        <v>0</v>
      </c>
      <c r="Q111" s="17">
        <v>100</v>
      </c>
      <c r="R111" s="17" t="s">
        <v>85</v>
      </c>
      <c r="S111" s="42">
        <v>5</v>
      </c>
      <c r="T111" s="33">
        <v>904409.57</v>
      </c>
      <c r="U111" s="32">
        <v>4522047.8499999996</v>
      </c>
      <c r="V111" s="32">
        <v>325</v>
      </c>
      <c r="W111" s="32">
        <v>220</v>
      </c>
      <c r="X111" s="32">
        <v>105</v>
      </c>
      <c r="Y111" s="32"/>
      <c r="Z111" s="32">
        <v>65</v>
      </c>
      <c r="AA111" s="32">
        <v>65</v>
      </c>
      <c r="AB111" s="4" t="s">
        <v>1650</v>
      </c>
      <c r="AC111" s="19">
        <v>44946</v>
      </c>
      <c r="AD111" s="19">
        <v>45108</v>
      </c>
      <c r="AE111" s="19"/>
      <c r="AF111" s="4" t="s">
        <v>43</v>
      </c>
    </row>
    <row r="112" spans="1:32" customFormat="1" ht="59.25" customHeight="1" x14ac:dyDescent="0.3">
      <c r="A112" s="18" t="s">
        <v>1651</v>
      </c>
      <c r="B112" s="19">
        <v>44903</v>
      </c>
      <c r="C112" s="17">
        <v>545</v>
      </c>
      <c r="D112" s="18"/>
      <c r="E112" s="23" t="s">
        <v>1652</v>
      </c>
      <c r="F112" s="19">
        <v>44936</v>
      </c>
      <c r="G112" s="17" t="s">
        <v>1653</v>
      </c>
      <c r="H112" s="4" t="s">
        <v>56</v>
      </c>
      <c r="I112" s="4" t="s">
        <v>1571</v>
      </c>
      <c r="J112" s="32">
        <v>293933110.25</v>
      </c>
      <c r="K112" s="33">
        <v>293933110.25</v>
      </c>
      <c r="L112" s="33">
        <v>293933110.25</v>
      </c>
      <c r="M112" s="4" t="s">
        <v>1572</v>
      </c>
      <c r="N112" s="4" t="s">
        <v>1573</v>
      </c>
      <c r="O112" s="4" t="s">
        <v>60</v>
      </c>
      <c r="P112" s="41">
        <v>0</v>
      </c>
      <c r="Q112" s="17">
        <v>100</v>
      </c>
      <c r="R112" s="17" t="s">
        <v>85</v>
      </c>
      <c r="S112" s="42">
        <v>5</v>
      </c>
      <c r="T112" s="33">
        <v>904409.57</v>
      </c>
      <c r="U112" s="32">
        <v>4522047.8499999996</v>
      </c>
      <c r="V112" s="32">
        <v>325</v>
      </c>
      <c r="W112" s="32">
        <v>225</v>
      </c>
      <c r="X112" s="32">
        <v>100</v>
      </c>
      <c r="Y112" s="32"/>
      <c r="Z112" s="32">
        <v>65</v>
      </c>
      <c r="AA112" s="32">
        <v>65</v>
      </c>
      <c r="AB112" s="4" t="s">
        <v>1654</v>
      </c>
      <c r="AC112" s="19">
        <v>44946</v>
      </c>
      <c r="AD112" s="19">
        <v>45108</v>
      </c>
      <c r="AE112" s="19"/>
      <c r="AF112" s="4" t="s">
        <v>43</v>
      </c>
    </row>
    <row r="113" spans="1:32" customFormat="1" ht="59.25" customHeight="1" x14ac:dyDescent="0.3">
      <c r="A113" s="18" t="s">
        <v>1655</v>
      </c>
      <c r="B113" s="19">
        <v>44903</v>
      </c>
      <c r="C113" s="17">
        <v>545</v>
      </c>
      <c r="D113" s="18"/>
      <c r="E113" s="23" t="s">
        <v>1656</v>
      </c>
      <c r="F113" s="19">
        <v>44936</v>
      </c>
      <c r="G113" s="17" t="s">
        <v>1657</v>
      </c>
      <c r="H113" s="4" t="s">
        <v>56</v>
      </c>
      <c r="I113" s="4" t="s">
        <v>1571</v>
      </c>
      <c r="J113" s="32">
        <v>298455158.10000002</v>
      </c>
      <c r="K113" s="33">
        <v>298455158.10000002</v>
      </c>
      <c r="L113" s="33">
        <v>298455158.10000002</v>
      </c>
      <c r="M113" s="4" t="s">
        <v>1572</v>
      </c>
      <c r="N113" s="4" t="s">
        <v>1573</v>
      </c>
      <c r="O113" s="4" t="s">
        <v>60</v>
      </c>
      <c r="P113" s="41">
        <v>0</v>
      </c>
      <c r="Q113" s="17">
        <v>100</v>
      </c>
      <c r="R113" s="17" t="s">
        <v>85</v>
      </c>
      <c r="S113" s="42">
        <v>5</v>
      </c>
      <c r="T113" s="33">
        <v>904409.57000000007</v>
      </c>
      <c r="U113" s="32">
        <v>4522047.8500000006</v>
      </c>
      <c r="V113" s="32">
        <v>330</v>
      </c>
      <c r="W113" s="32">
        <v>330</v>
      </c>
      <c r="X113" s="32"/>
      <c r="Y113" s="32"/>
      <c r="Z113" s="32">
        <v>66</v>
      </c>
      <c r="AA113" s="32">
        <v>66</v>
      </c>
      <c r="AB113" s="4" t="s">
        <v>1658</v>
      </c>
      <c r="AC113" s="19">
        <v>44946</v>
      </c>
      <c r="AD113" s="19"/>
      <c r="AE113" s="19"/>
      <c r="AF113" s="4" t="s">
        <v>43</v>
      </c>
    </row>
    <row r="114" spans="1:32" customFormat="1" ht="59.25" customHeight="1" x14ac:dyDescent="0.3">
      <c r="A114" s="18" t="s">
        <v>1659</v>
      </c>
      <c r="B114" s="19">
        <v>44903</v>
      </c>
      <c r="C114" s="17">
        <v>545</v>
      </c>
      <c r="D114" s="18"/>
      <c r="E114" s="23" t="s">
        <v>1660</v>
      </c>
      <c r="F114" s="19">
        <v>44936</v>
      </c>
      <c r="G114" s="17" t="s">
        <v>1661</v>
      </c>
      <c r="H114" s="4" t="s">
        <v>56</v>
      </c>
      <c r="I114" s="4" t="s">
        <v>1571</v>
      </c>
      <c r="J114" s="32">
        <v>298455158.10000002</v>
      </c>
      <c r="K114" s="33">
        <v>298455158.10000002</v>
      </c>
      <c r="L114" s="33">
        <v>298455158.10000002</v>
      </c>
      <c r="M114" s="4" t="s">
        <v>1572</v>
      </c>
      <c r="N114" s="4" t="s">
        <v>1573</v>
      </c>
      <c r="O114" s="4" t="s">
        <v>60</v>
      </c>
      <c r="P114" s="41">
        <v>0</v>
      </c>
      <c r="Q114" s="17">
        <v>100</v>
      </c>
      <c r="R114" s="17" t="s">
        <v>85</v>
      </c>
      <c r="S114" s="42">
        <v>5</v>
      </c>
      <c r="T114" s="33">
        <v>904409.57000000007</v>
      </c>
      <c r="U114" s="32">
        <v>4522047.8500000006</v>
      </c>
      <c r="V114" s="32">
        <v>330</v>
      </c>
      <c r="W114" s="32">
        <v>230</v>
      </c>
      <c r="X114" s="32">
        <v>100</v>
      </c>
      <c r="Y114" s="32"/>
      <c r="Z114" s="32">
        <v>66</v>
      </c>
      <c r="AA114" s="32">
        <v>66</v>
      </c>
      <c r="AB114" s="4" t="s">
        <v>1662</v>
      </c>
      <c r="AC114" s="19">
        <v>44946</v>
      </c>
      <c r="AD114" s="19">
        <v>45108</v>
      </c>
      <c r="AE114" s="19"/>
      <c r="AF114" s="4" t="s">
        <v>43</v>
      </c>
    </row>
    <row r="115" spans="1:32" customFormat="1" ht="59.25" customHeight="1" x14ac:dyDescent="0.3">
      <c r="A115" s="29" t="s">
        <v>1663</v>
      </c>
      <c r="B115" s="19">
        <v>44903</v>
      </c>
      <c r="C115" s="17">
        <v>545</v>
      </c>
      <c r="D115" s="18"/>
      <c r="E115" s="23" t="s">
        <v>1664</v>
      </c>
      <c r="F115" s="19">
        <v>44936</v>
      </c>
      <c r="G115" s="18" t="s">
        <v>1665</v>
      </c>
      <c r="H115" s="4" t="s">
        <v>56</v>
      </c>
      <c r="I115" s="4" t="s">
        <v>1571</v>
      </c>
      <c r="J115" s="32">
        <v>298455158.10000002</v>
      </c>
      <c r="K115" s="33">
        <v>298455158.10000002</v>
      </c>
      <c r="L115" s="33">
        <v>298455158.10000002</v>
      </c>
      <c r="M115" s="4" t="s">
        <v>1572</v>
      </c>
      <c r="N115" s="4" t="s">
        <v>1573</v>
      </c>
      <c r="O115" s="4" t="s">
        <v>60</v>
      </c>
      <c r="P115" s="17">
        <v>0</v>
      </c>
      <c r="Q115" s="17">
        <v>100</v>
      </c>
      <c r="R115" s="17" t="s">
        <v>85</v>
      </c>
      <c r="S115" s="42">
        <v>5</v>
      </c>
      <c r="T115" s="33">
        <v>904409.57000000007</v>
      </c>
      <c r="U115" s="32">
        <v>4522047.8500000006</v>
      </c>
      <c r="V115" s="32">
        <v>330</v>
      </c>
      <c r="W115" s="32">
        <v>230</v>
      </c>
      <c r="X115" s="32">
        <v>100</v>
      </c>
      <c r="Y115" s="32"/>
      <c r="Z115" s="32">
        <v>66</v>
      </c>
      <c r="AA115" s="32">
        <v>66</v>
      </c>
      <c r="AB115" s="4" t="s">
        <v>1666</v>
      </c>
      <c r="AC115" s="19">
        <v>44946</v>
      </c>
      <c r="AD115" s="19">
        <v>45108</v>
      </c>
      <c r="AE115" s="19"/>
      <c r="AF115" s="4" t="s">
        <v>43</v>
      </c>
    </row>
    <row r="116" spans="1:32" customFormat="1" ht="59.25" customHeight="1" x14ac:dyDescent="0.3">
      <c r="A116" s="29" t="s">
        <v>1667</v>
      </c>
      <c r="B116" s="19">
        <v>44904</v>
      </c>
      <c r="C116" s="17">
        <v>545</v>
      </c>
      <c r="D116" s="18"/>
      <c r="E116" s="23" t="s">
        <v>1668</v>
      </c>
      <c r="F116" s="19">
        <v>44938</v>
      </c>
      <c r="G116" s="17" t="s">
        <v>1669</v>
      </c>
      <c r="H116" s="4" t="s">
        <v>90</v>
      </c>
      <c r="I116" s="4" t="s">
        <v>1530</v>
      </c>
      <c r="J116" s="32">
        <v>181209576.59999999</v>
      </c>
      <c r="K116" s="33">
        <v>181209576.59999999</v>
      </c>
      <c r="L116" s="33">
        <v>181209576.59999999</v>
      </c>
      <c r="M116" s="4" t="s">
        <v>1485</v>
      </c>
      <c r="N116" s="4" t="s">
        <v>1531</v>
      </c>
      <c r="O116" s="4" t="s">
        <v>854</v>
      </c>
      <c r="P116" s="17">
        <v>0</v>
      </c>
      <c r="Q116" s="17">
        <v>100</v>
      </c>
      <c r="R116" s="17" t="s">
        <v>1312</v>
      </c>
      <c r="S116" s="42">
        <v>30</v>
      </c>
      <c r="T116" s="33">
        <v>25813.329999999998</v>
      </c>
      <c r="U116" s="32">
        <v>774399.89999999991</v>
      </c>
      <c r="V116" s="32">
        <v>7020</v>
      </c>
      <c r="W116" s="32">
        <v>7020</v>
      </c>
      <c r="X116" s="32"/>
      <c r="Y116" s="32"/>
      <c r="Z116" s="32">
        <v>234</v>
      </c>
      <c r="AA116" s="32">
        <v>234</v>
      </c>
      <c r="AB116" s="4" t="s">
        <v>1088</v>
      </c>
      <c r="AC116" s="19">
        <v>44986</v>
      </c>
      <c r="AD116" s="19"/>
      <c r="AE116" s="19"/>
      <c r="AF116" s="4" t="s">
        <v>43</v>
      </c>
    </row>
    <row r="117" spans="1:32" customFormat="1" ht="59.25" customHeight="1" x14ac:dyDescent="0.3">
      <c r="A117" s="29" t="s">
        <v>1670</v>
      </c>
      <c r="B117" s="19">
        <v>44904</v>
      </c>
      <c r="C117" s="17">
        <v>545</v>
      </c>
      <c r="D117" s="18"/>
      <c r="E117" s="23" t="s">
        <v>1671</v>
      </c>
      <c r="F117" s="19">
        <v>44938</v>
      </c>
      <c r="G117" s="18" t="s">
        <v>1672</v>
      </c>
      <c r="H117" s="4" t="s">
        <v>90</v>
      </c>
      <c r="I117" s="4" t="s">
        <v>1530</v>
      </c>
      <c r="J117" s="32">
        <v>232319970</v>
      </c>
      <c r="K117" s="33">
        <v>232319970</v>
      </c>
      <c r="L117" s="33">
        <v>232319970</v>
      </c>
      <c r="M117" s="4" t="s">
        <v>1485</v>
      </c>
      <c r="N117" s="4" t="s">
        <v>1531</v>
      </c>
      <c r="O117" s="4" t="s">
        <v>854</v>
      </c>
      <c r="P117" s="17">
        <v>0</v>
      </c>
      <c r="Q117" s="17">
        <v>100</v>
      </c>
      <c r="R117" s="17" t="s">
        <v>1312</v>
      </c>
      <c r="S117" s="43">
        <v>30</v>
      </c>
      <c r="T117" s="33">
        <v>25813.33</v>
      </c>
      <c r="U117" s="32">
        <v>774399.9</v>
      </c>
      <c r="V117" s="32">
        <v>9000</v>
      </c>
      <c r="W117" s="32">
        <v>9000</v>
      </c>
      <c r="X117" s="32"/>
      <c r="Y117" s="32"/>
      <c r="Z117" s="32">
        <v>300</v>
      </c>
      <c r="AA117" s="32">
        <v>300</v>
      </c>
      <c r="AB117" s="4" t="s">
        <v>1401</v>
      </c>
      <c r="AC117" s="19">
        <v>44986</v>
      </c>
      <c r="AD117" s="19"/>
      <c r="AE117" s="19"/>
      <c r="AF117" s="4" t="s">
        <v>43</v>
      </c>
    </row>
    <row r="118" spans="1:32" customFormat="1" ht="59.25" customHeight="1" x14ac:dyDescent="0.3">
      <c r="A118" s="29" t="s">
        <v>1673</v>
      </c>
      <c r="B118" s="19">
        <v>44904</v>
      </c>
      <c r="C118" s="17">
        <v>545</v>
      </c>
      <c r="D118" s="18"/>
      <c r="E118" s="23" t="s">
        <v>1674</v>
      </c>
      <c r="F118" s="19">
        <v>44938</v>
      </c>
      <c r="G118" s="18" t="s">
        <v>1675</v>
      </c>
      <c r="H118" s="4" t="s">
        <v>90</v>
      </c>
      <c r="I118" s="4" t="s">
        <v>1530</v>
      </c>
      <c r="J118" s="32">
        <v>180435176.69999999</v>
      </c>
      <c r="K118" s="33">
        <v>180435176.69999999</v>
      </c>
      <c r="L118" s="33">
        <v>180435176.69999999</v>
      </c>
      <c r="M118" s="4" t="s">
        <v>1485</v>
      </c>
      <c r="N118" s="4" t="s">
        <v>1531</v>
      </c>
      <c r="O118" s="4" t="s">
        <v>854</v>
      </c>
      <c r="P118" s="17">
        <v>0</v>
      </c>
      <c r="Q118" s="17">
        <v>100</v>
      </c>
      <c r="R118" s="17" t="s">
        <v>1312</v>
      </c>
      <c r="S118" s="43">
        <v>30</v>
      </c>
      <c r="T118" s="33">
        <v>25813.329999999998</v>
      </c>
      <c r="U118" s="32">
        <v>774399.89999999991</v>
      </c>
      <c r="V118" s="32">
        <v>6990</v>
      </c>
      <c r="W118" s="32">
        <v>6990</v>
      </c>
      <c r="X118" s="32"/>
      <c r="Y118" s="32"/>
      <c r="Z118" s="32">
        <v>233</v>
      </c>
      <c r="AA118" s="32">
        <v>233</v>
      </c>
      <c r="AB118" s="4" t="s">
        <v>1088</v>
      </c>
      <c r="AC118" s="19">
        <v>45005</v>
      </c>
      <c r="AD118" s="19"/>
      <c r="AE118" s="19"/>
      <c r="AF118" s="4" t="s">
        <v>43</v>
      </c>
    </row>
    <row r="119" spans="1:32" customFormat="1" ht="59.25" customHeight="1" x14ac:dyDescent="0.3">
      <c r="A119" s="18" t="s">
        <v>1676</v>
      </c>
      <c r="B119" s="19">
        <v>44904</v>
      </c>
      <c r="C119" s="17">
        <v>545</v>
      </c>
      <c r="D119" s="18"/>
      <c r="E119" s="23" t="s">
        <v>1677</v>
      </c>
      <c r="F119" s="19">
        <v>44938</v>
      </c>
      <c r="G119" s="17" t="s">
        <v>1678</v>
      </c>
      <c r="H119" s="4" t="s">
        <v>90</v>
      </c>
      <c r="I119" s="4" t="s">
        <v>1530</v>
      </c>
      <c r="J119" s="32">
        <v>293497562.10000002</v>
      </c>
      <c r="K119" s="33">
        <v>293497562.10000002</v>
      </c>
      <c r="L119" s="33">
        <v>293497562.10000002</v>
      </c>
      <c r="M119" s="4" t="s">
        <v>1485</v>
      </c>
      <c r="N119" s="4" t="s">
        <v>1531</v>
      </c>
      <c r="O119" s="4" t="s">
        <v>854</v>
      </c>
      <c r="P119" s="41">
        <v>0</v>
      </c>
      <c r="Q119" s="17">
        <v>100</v>
      </c>
      <c r="R119" s="17" t="s">
        <v>1312</v>
      </c>
      <c r="S119" s="42">
        <v>30</v>
      </c>
      <c r="T119" s="33">
        <v>25813.33</v>
      </c>
      <c r="U119" s="32">
        <v>774399.9</v>
      </c>
      <c r="V119" s="32">
        <v>11370</v>
      </c>
      <c r="W119" s="32">
        <v>11370</v>
      </c>
      <c r="X119" s="32"/>
      <c r="Y119" s="32"/>
      <c r="Z119" s="32">
        <v>379</v>
      </c>
      <c r="AA119" s="32">
        <v>379</v>
      </c>
      <c r="AB119" s="4" t="s">
        <v>1679</v>
      </c>
      <c r="AC119" s="19">
        <v>44986</v>
      </c>
      <c r="AD119" s="19"/>
      <c r="AE119" s="19"/>
      <c r="AF119" s="4" t="s">
        <v>43</v>
      </c>
    </row>
    <row r="120" spans="1:32" customFormat="1" ht="59.25" customHeight="1" x14ac:dyDescent="0.3">
      <c r="A120" s="18" t="s">
        <v>1680</v>
      </c>
      <c r="B120" s="19">
        <v>44904</v>
      </c>
      <c r="C120" s="17">
        <v>545</v>
      </c>
      <c r="D120" s="18"/>
      <c r="E120" s="23" t="s">
        <v>1681</v>
      </c>
      <c r="F120" s="19">
        <v>44938</v>
      </c>
      <c r="G120" s="17" t="s">
        <v>1682</v>
      </c>
      <c r="H120" s="4" t="s">
        <v>90</v>
      </c>
      <c r="I120" s="4" t="s">
        <v>1530</v>
      </c>
      <c r="J120" s="32">
        <v>291174362.39999998</v>
      </c>
      <c r="K120" s="33">
        <v>291174362.39999998</v>
      </c>
      <c r="L120" s="33">
        <v>291174362.39999998</v>
      </c>
      <c r="M120" s="4" t="s">
        <v>1485</v>
      </c>
      <c r="N120" s="4" t="s">
        <v>1531</v>
      </c>
      <c r="O120" s="4" t="s">
        <v>854</v>
      </c>
      <c r="P120" s="41">
        <v>0</v>
      </c>
      <c r="Q120" s="17">
        <v>100</v>
      </c>
      <c r="R120" s="17" t="s">
        <v>1312</v>
      </c>
      <c r="S120" s="42">
        <v>30</v>
      </c>
      <c r="T120" s="33">
        <v>25813.329999999998</v>
      </c>
      <c r="U120" s="32">
        <v>774399.89999999991</v>
      </c>
      <c r="V120" s="32">
        <v>11280</v>
      </c>
      <c r="W120" s="32">
        <v>11280</v>
      </c>
      <c r="X120" s="32"/>
      <c r="Y120" s="32"/>
      <c r="Z120" s="32">
        <v>376</v>
      </c>
      <c r="AA120" s="32">
        <v>376</v>
      </c>
      <c r="AB120" s="4" t="s">
        <v>1683</v>
      </c>
      <c r="AC120" s="19">
        <v>44986</v>
      </c>
      <c r="AD120" s="19"/>
      <c r="AE120" s="19"/>
      <c r="AF120" s="4" t="s">
        <v>43</v>
      </c>
    </row>
    <row r="121" spans="1:32" customFormat="1" ht="59.25" customHeight="1" x14ac:dyDescent="0.3">
      <c r="A121" s="18" t="s">
        <v>1684</v>
      </c>
      <c r="B121" s="19">
        <v>44904</v>
      </c>
      <c r="C121" s="17">
        <v>545</v>
      </c>
      <c r="D121" s="18"/>
      <c r="E121" s="23" t="s">
        <v>1685</v>
      </c>
      <c r="F121" s="19">
        <v>44938</v>
      </c>
      <c r="G121" s="17" t="s">
        <v>1686</v>
      </c>
      <c r="H121" s="4" t="s">
        <v>90</v>
      </c>
      <c r="I121" s="4" t="s">
        <v>1530</v>
      </c>
      <c r="J121" s="32">
        <v>298918361.39999998</v>
      </c>
      <c r="K121" s="33">
        <v>298918361.39999998</v>
      </c>
      <c r="L121" s="33">
        <v>298918361.39999998</v>
      </c>
      <c r="M121" s="4" t="s">
        <v>1485</v>
      </c>
      <c r="N121" s="4" t="s">
        <v>1531</v>
      </c>
      <c r="O121" s="4" t="s">
        <v>854</v>
      </c>
      <c r="P121" s="41">
        <v>0</v>
      </c>
      <c r="Q121" s="17">
        <v>100</v>
      </c>
      <c r="R121" s="17" t="s">
        <v>1312</v>
      </c>
      <c r="S121" s="42">
        <v>30</v>
      </c>
      <c r="T121" s="33">
        <v>25813.329999999998</v>
      </c>
      <c r="U121" s="32">
        <v>774399.89999999991</v>
      </c>
      <c r="V121" s="32">
        <v>11580</v>
      </c>
      <c r="W121" s="32">
        <v>11580</v>
      </c>
      <c r="X121" s="32"/>
      <c r="Y121" s="32"/>
      <c r="Z121" s="32">
        <v>386</v>
      </c>
      <c r="AA121" s="32">
        <v>386</v>
      </c>
      <c r="AB121" s="4" t="s">
        <v>1687</v>
      </c>
      <c r="AC121" s="19">
        <v>44986</v>
      </c>
      <c r="AD121" s="19"/>
      <c r="AE121" s="19"/>
      <c r="AF121" s="4" t="s">
        <v>43</v>
      </c>
    </row>
    <row r="122" spans="1:32" customFormat="1" ht="59.25" customHeight="1" x14ac:dyDescent="0.3">
      <c r="A122" s="18" t="s">
        <v>1688</v>
      </c>
      <c r="B122" s="19">
        <v>44904</v>
      </c>
      <c r="C122" s="17">
        <v>545</v>
      </c>
      <c r="D122" s="18"/>
      <c r="E122" s="23" t="s">
        <v>1689</v>
      </c>
      <c r="F122" s="19">
        <v>44938</v>
      </c>
      <c r="G122" s="17" t="s">
        <v>1690</v>
      </c>
      <c r="H122" s="4" t="s">
        <v>90</v>
      </c>
      <c r="I122" s="4" t="s">
        <v>1530</v>
      </c>
      <c r="J122" s="32">
        <v>289625562.60000002</v>
      </c>
      <c r="K122" s="33">
        <v>289625562.60000002</v>
      </c>
      <c r="L122" s="33">
        <v>289625562.60000002</v>
      </c>
      <c r="M122" s="4" t="s">
        <v>1485</v>
      </c>
      <c r="N122" s="4" t="s">
        <v>1531</v>
      </c>
      <c r="O122" s="4" t="s">
        <v>854</v>
      </c>
      <c r="P122" s="41">
        <v>0</v>
      </c>
      <c r="Q122" s="17">
        <v>100</v>
      </c>
      <c r="R122" s="17" t="s">
        <v>1312</v>
      </c>
      <c r="S122" s="42">
        <v>30</v>
      </c>
      <c r="T122" s="33">
        <v>25813.33</v>
      </c>
      <c r="U122" s="32">
        <v>774399.9</v>
      </c>
      <c r="V122" s="32">
        <v>11220</v>
      </c>
      <c r="W122" s="32">
        <v>11220</v>
      </c>
      <c r="X122" s="32"/>
      <c r="Y122" s="32"/>
      <c r="Z122" s="32">
        <v>374</v>
      </c>
      <c r="AA122" s="32">
        <v>374</v>
      </c>
      <c r="AB122" s="4" t="s">
        <v>1691</v>
      </c>
      <c r="AC122" s="19">
        <v>44986</v>
      </c>
      <c r="AD122" s="19"/>
      <c r="AE122" s="19"/>
      <c r="AF122" s="4" t="s">
        <v>43</v>
      </c>
    </row>
    <row r="123" spans="1:32" customFormat="1" ht="59.25" customHeight="1" x14ac:dyDescent="0.3">
      <c r="A123" s="18" t="s">
        <v>1692</v>
      </c>
      <c r="B123" s="19">
        <v>44904</v>
      </c>
      <c r="C123" s="17">
        <v>545</v>
      </c>
      <c r="D123" s="18"/>
      <c r="E123" s="23" t="s">
        <v>1693</v>
      </c>
      <c r="F123" s="19">
        <v>44938</v>
      </c>
      <c r="G123" s="17" t="s">
        <v>1694</v>
      </c>
      <c r="H123" s="4" t="s">
        <v>90</v>
      </c>
      <c r="I123" s="4" t="s">
        <v>1530</v>
      </c>
      <c r="J123" s="32">
        <v>284979163.19999999</v>
      </c>
      <c r="K123" s="33">
        <v>284979163.19999999</v>
      </c>
      <c r="L123" s="33">
        <v>284979163.19999999</v>
      </c>
      <c r="M123" s="4" t="s">
        <v>1485</v>
      </c>
      <c r="N123" s="4" t="s">
        <v>1531</v>
      </c>
      <c r="O123" s="4" t="s">
        <v>854</v>
      </c>
      <c r="P123" s="41">
        <v>0</v>
      </c>
      <c r="Q123" s="17">
        <v>100</v>
      </c>
      <c r="R123" s="17" t="s">
        <v>1312</v>
      </c>
      <c r="S123" s="42">
        <v>30</v>
      </c>
      <c r="T123" s="33">
        <v>25813.329999999998</v>
      </c>
      <c r="U123" s="32">
        <v>774399.89999999991</v>
      </c>
      <c r="V123" s="32">
        <v>11040</v>
      </c>
      <c r="W123" s="32">
        <v>11040</v>
      </c>
      <c r="X123" s="32"/>
      <c r="Y123" s="32"/>
      <c r="Z123" s="32">
        <v>368</v>
      </c>
      <c r="AA123" s="32">
        <v>368</v>
      </c>
      <c r="AB123" s="4" t="s">
        <v>1695</v>
      </c>
      <c r="AC123" s="19">
        <v>44986</v>
      </c>
      <c r="AD123" s="19"/>
      <c r="AE123" s="19"/>
      <c r="AF123" s="4" t="s">
        <v>43</v>
      </c>
    </row>
    <row r="124" spans="1:32" customFormat="1" ht="59.25" customHeight="1" x14ac:dyDescent="0.3">
      <c r="A124" s="18" t="s">
        <v>1696</v>
      </c>
      <c r="B124" s="19">
        <v>44904</v>
      </c>
      <c r="C124" s="17">
        <v>545</v>
      </c>
      <c r="D124" s="18"/>
      <c r="E124" s="23" t="s">
        <v>1697</v>
      </c>
      <c r="F124" s="19">
        <v>44938</v>
      </c>
      <c r="G124" s="17" t="s">
        <v>1698</v>
      </c>
      <c r="H124" s="4" t="s">
        <v>90</v>
      </c>
      <c r="I124" s="4" t="s">
        <v>1699</v>
      </c>
      <c r="J124" s="32">
        <v>232320330</v>
      </c>
      <c r="K124" s="33">
        <v>232320330</v>
      </c>
      <c r="L124" s="33">
        <v>232320330</v>
      </c>
      <c r="M124" s="4" t="s">
        <v>1485</v>
      </c>
      <c r="N124" s="4" t="s">
        <v>1700</v>
      </c>
      <c r="O124" s="4" t="s">
        <v>854</v>
      </c>
      <c r="P124" s="41">
        <v>0</v>
      </c>
      <c r="Q124" s="17">
        <v>100</v>
      </c>
      <c r="R124" s="17" t="s">
        <v>1312</v>
      </c>
      <c r="S124" s="42">
        <v>120</v>
      </c>
      <c r="T124" s="33">
        <v>25813.37</v>
      </c>
      <c r="U124" s="32">
        <v>3097604.4</v>
      </c>
      <c r="V124" s="32">
        <v>9000</v>
      </c>
      <c r="W124" s="32">
        <v>7320</v>
      </c>
      <c r="X124" s="32">
        <v>1680</v>
      </c>
      <c r="Y124" s="32"/>
      <c r="Z124" s="32">
        <v>75</v>
      </c>
      <c r="AA124" s="32">
        <v>75</v>
      </c>
      <c r="AB124" s="4" t="s">
        <v>1176</v>
      </c>
      <c r="AC124" s="19">
        <v>44986</v>
      </c>
      <c r="AD124" s="19">
        <v>45031</v>
      </c>
      <c r="AE124" s="19"/>
      <c r="AF124" s="4" t="s">
        <v>43</v>
      </c>
    </row>
    <row r="125" spans="1:32" customFormat="1" ht="59.25" customHeight="1" x14ac:dyDescent="0.3">
      <c r="A125" s="18" t="s">
        <v>1701</v>
      </c>
      <c r="B125" s="19">
        <v>44904</v>
      </c>
      <c r="C125" s="17">
        <v>545</v>
      </c>
      <c r="D125" s="18"/>
      <c r="E125" s="23" t="s">
        <v>1702</v>
      </c>
      <c r="F125" s="19">
        <v>44938</v>
      </c>
      <c r="G125" s="17" t="s">
        <v>1703</v>
      </c>
      <c r="H125" s="4" t="s">
        <v>90</v>
      </c>
      <c r="I125" s="4" t="s">
        <v>1704</v>
      </c>
      <c r="J125" s="32">
        <v>244710747.59999999</v>
      </c>
      <c r="K125" s="33">
        <v>244710747.59999999</v>
      </c>
      <c r="L125" s="33">
        <v>244710747.59999999</v>
      </c>
      <c r="M125" s="4" t="s">
        <v>1485</v>
      </c>
      <c r="N125" s="4" t="s">
        <v>1486</v>
      </c>
      <c r="O125" s="4" t="s">
        <v>854</v>
      </c>
      <c r="P125" s="41">
        <v>0</v>
      </c>
      <c r="Q125" s="17">
        <v>100</v>
      </c>
      <c r="R125" s="17" t="s">
        <v>1312</v>
      </c>
      <c r="S125" s="42">
        <v>15</v>
      </c>
      <c r="T125" s="33">
        <v>25813.37</v>
      </c>
      <c r="U125" s="32">
        <v>387200.55</v>
      </c>
      <c r="V125" s="32">
        <v>9480</v>
      </c>
      <c r="W125" s="32">
        <v>9480</v>
      </c>
      <c r="X125" s="32"/>
      <c r="Y125" s="32"/>
      <c r="Z125" s="32">
        <v>632</v>
      </c>
      <c r="AA125" s="32">
        <v>632</v>
      </c>
      <c r="AB125" s="4" t="s">
        <v>1705</v>
      </c>
      <c r="AC125" s="19">
        <v>44986</v>
      </c>
      <c r="AD125" s="19"/>
      <c r="AE125" s="19"/>
      <c r="AF125" s="4" t="s">
        <v>43</v>
      </c>
    </row>
    <row r="126" spans="1:32" customFormat="1" ht="59.25" customHeight="1" x14ac:dyDescent="0.3">
      <c r="A126" s="18" t="s">
        <v>1706</v>
      </c>
      <c r="B126" s="19">
        <v>44904</v>
      </c>
      <c r="C126" s="17">
        <v>545</v>
      </c>
      <c r="D126" s="18"/>
      <c r="E126" s="23" t="s">
        <v>1707</v>
      </c>
      <c r="F126" s="19">
        <v>44938</v>
      </c>
      <c r="G126" s="17" t="s">
        <v>1708</v>
      </c>
      <c r="H126" s="4" t="s">
        <v>90</v>
      </c>
      <c r="I126" s="4" t="s">
        <v>1530</v>
      </c>
      <c r="J126" s="32">
        <v>291174362.39999998</v>
      </c>
      <c r="K126" s="33">
        <v>291174362.39999998</v>
      </c>
      <c r="L126" s="33">
        <v>291174362.39999998</v>
      </c>
      <c r="M126" s="4" t="s">
        <v>1485</v>
      </c>
      <c r="N126" s="4" t="s">
        <v>1531</v>
      </c>
      <c r="O126" s="4" t="s">
        <v>854</v>
      </c>
      <c r="P126" s="41">
        <v>0</v>
      </c>
      <c r="Q126" s="17">
        <v>100</v>
      </c>
      <c r="R126" s="17" t="s">
        <v>1312</v>
      </c>
      <c r="S126" s="42">
        <v>30</v>
      </c>
      <c r="T126" s="33">
        <v>25813.329999999998</v>
      </c>
      <c r="U126" s="32">
        <v>774399.89999999991</v>
      </c>
      <c r="V126" s="32">
        <v>11280</v>
      </c>
      <c r="W126" s="32">
        <v>11280</v>
      </c>
      <c r="X126" s="32"/>
      <c r="Y126" s="32"/>
      <c r="Z126" s="32">
        <v>376</v>
      </c>
      <c r="AA126" s="32">
        <v>376</v>
      </c>
      <c r="AB126" s="4" t="s">
        <v>1709</v>
      </c>
      <c r="AC126" s="19">
        <v>44986</v>
      </c>
      <c r="AD126" s="19"/>
      <c r="AE126" s="19"/>
      <c r="AF126" s="4" t="s">
        <v>43</v>
      </c>
    </row>
    <row r="127" spans="1:32" customFormat="1" ht="59.25" customHeight="1" x14ac:dyDescent="0.3">
      <c r="A127" s="18" t="s">
        <v>1710</v>
      </c>
      <c r="B127" s="19">
        <v>44904</v>
      </c>
      <c r="C127" s="17">
        <v>545</v>
      </c>
      <c r="D127" s="18"/>
      <c r="E127" s="23" t="s">
        <v>1711</v>
      </c>
      <c r="F127" s="19">
        <v>44938</v>
      </c>
      <c r="G127" s="17" t="s">
        <v>1712</v>
      </c>
      <c r="H127" s="4" t="s">
        <v>90</v>
      </c>
      <c r="I127" s="4" t="s">
        <v>1704</v>
      </c>
      <c r="J127" s="32">
        <v>254777961.90000001</v>
      </c>
      <c r="K127" s="33">
        <v>254777961.90000001</v>
      </c>
      <c r="L127" s="33">
        <v>254777961.90000001</v>
      </c>
      <c r="M127" s="4" t="s">
        <v>1485</v>
      </c>
      <c r="N127" s="4" t="s">
        <v>1486</v>
      </c>
      <c r="O127" s="4" t="s">
        <v>854</v>
      </c>
      <c r="P127" s="41">
        <v>0</v>
      </c>
      <c r="Q127" s="17">
        <v>100</v>
      </c>
      <c r="R127" s="17" t="s">
        <v>1312</v>
      </c>
      <c r="S127" s="42">
        <v>15</v>
      </c>
      <c r="T127" s="33">
        <v>25813.37</v>
      </c>
      <c r="U127" s="32">
        <v>387200.55</v>
      </c>
      <c r="V127" s="32">
        <v>9870</v>
      </c>
      <c r="W127" s="32">
        <v>9870</v>
      </c>
      <c r="X127" s="32"/>
      <c r="Y127" s="32"/>
      <c r="Z127" s="32">
        <v>658</v>
      </c>
      <c r="AA127" s="32">
        <v>658</v>
      </c>
      <c r="AB127" s="4" t="s">
        <v>1713</v>
      </c>
      <c r="AC127" s="19">
        <v>44986</v>
      </c>
      <c r="AD127" s="19"/>
      <c r="AE127" s="19"/>
      <c r="AF127" s="4" t="s">
        <v>43</v>
      </c>
    </row>
    <row r="128" spans="1:32" customFormat="1" ht="59.25" customHeight="1" x14ac:dyDescent="0.3">
      <c r="A128" s="18" t="s">
        <v>1714</v>
      </c>
      <c r="B128" s="19">
        <v>44904</v>
      </c>
      <c r="C128" s="17">
        <v>545</v>
      </c>
      <c r="D128" s="18"/>
      <c r="E128" s="23" t="s">
        <v>1715</v>
      </c>
      <c r="F128" s="19">
        <v>44938</v>
      </c>
      <c r="G128" s="17" t="s">
        <v>1716</v>
      </c>
      <c r="H128" s="4" t="s">
        <v>90</v>
      </c>
      <c r="I128" s="4" t="s">
        <v>1530</v>
      </c>
      <c r="J128" s="32">
        <v>195923174.69999999</v>
      </c>
      <c r="K128" s="33">
        <v>195923174.69999999</v>
      </c>
      <c r="L128" s="33">
        <v>195923174.69999999</v>
      </c>
      <c r="M128" s="4" t="s">
        <v>1485</v>
      </c>
      <c r="N128" s="4" t="s">
        <v>1531</v>
      </c>
      <c r="O128" s="4" t="s">
        <v>854</v>
      </c>
      <c r="P128" s="41">
        <v>0</v>
      </c>
      <c r="Q128" s="17">
        <v>100</v>
      </c>
      <c r="R128" s="17" t="s">
        <v>1312</v>
      </c>
      <c r="S128" s="42">
        <v>30</v>
      </c>
      <c r="T128" s="33">
        <v>25813.329999999998</v>
      </c>
      <c r="U128" s="32">
        <v>774399.89999999991</v>
      </c>
      <c r="V128" s="32">
        <v>7590</v>
      </c>
      <c r="W128" s="32">
        <v>7590</v>
      </c>
      <c r="X128" s="32"/>
      <c r="Y128" s="32"/>
      <c r="Z128" s="32">
        <v>253</v>
      </c>
      <c r="AA128" s="32">
        <v>253</v>
      </c>
      <c r="AB128" s="4" t="s">
        <v>1396</v>
      </c>
      <c r="AC128" s="19">
        <v>45005</v>
      </c>
      <c r="AD128" s="19"/>
      <c r="AE128" s="19"/>
      <c r="AF128" s="4" t="s">
        <v>43</v>
      </c>
    </row>
    <row r="129" spans="1:32" customFormat="1" ht="59.25" customHeight="1" x14ac:dyDescent="0.3">
      <c r="A129" s="18" t="s">
        <v>1717</v>
      </c>
      <c r="B129" s="19">
        <v>44904</v>
      </c>
      <c r="C129" s="17">
        <v>545</v>
      </c>
      <c r="D129" s="18"/>
      <c r="E129" s="23" t="s">
        <v>1718</v>
      </c>
      <c r="F129" s="19">
        <v>44938</v>
      </c>
      <c r="G129" s="17" t="s">
        <v>1719</v>
      </c>
      <c r="H129" s="4" t="s">
        <v>90</v>
      </c>
      <c r="I129" s="4" t="s">
        <v>1530</v>
      </c>
      <c r="J129" s="32">
        <v>288851162.69999999</v>
      </c>
      <c r="K129" s="33">
        <v>288851162.69999999</v>
      </c>
      <c r="L129" s="33">
        <v>288851162.69999999</v>
      </c>
      <c r="M129" s="4" t="s">
        <v>1485</v>
      </c>
      <c r="N129" s="4" t="s">
        <v>1720</v>
      </c>
      <c r="O129" s="4" t="s">
        <v>854</v>
      </c>
      <c r="P129" s="41">
        <v>0</v>
      </c>
      <c r="Q129" s="17">
        <v>100</v>
      </c>
      <c r="R129" s="17" t="s">
        <v>1312</v>
      </c>
      <c r="S129" s="42">
        <v>30</v>
      </c>
      <c r="T129" s="33">
        <v>25813.329999999998</v>
      </c>
      <c r="U129" s="32">
        <v>774399.89999999991</v>
      </c>
      <c r="V129" s="32">
        <v>11190</v>
      </c>
      <c r="W129" s="32">
        <v>11190</v>
      </c>
      <c r="X129" s="32"/>
      <c r="Y129" s="32"/>
      <c r="Z129" s="32">
        <v>373</v>
      </c>
      <c r="AA129" s="32">
        <v>373</v>
      </c>
      <c r="AB129" s="4" t="s">
        <v>1721</v>
      </c>
      <c r="AC129" s="19">
        <v>44986</v>
      </c>
      <c r="AD129" s="19"/>
      <c r="AE129" s="19"/>
      <c r="AF129" s="4" t="s">
        <v>43</v>
      </c>
    </row>
    <row r="130" spans="1:32" customFormat="1" ht="59.25" customHeight="1" x14ac:dyDescent="0.3">
      <c r="A130" s="18" t="s">
        <v>1722</v>
      </c>
      <c r="B130" s="19">
        <v>44904</v>
      </c>
      <c r="C130" s="17">
        <v>545</v>
      </c>
      <c r="D130" s="18"/>
      <c r="E130" s="23" t="s">
        <v>1723</v>
      </c>
      <c r="F130" s="19">
        <v>44938</v>
      </c>
      <c r="G130" s="17" t="s">
        <v>1724</v>
      </c>
      <c r="H130" s="4" t="s">
        <v>90</v>
      </c>
      <c r="I130" s="4" t="s">
        <v>1530</v>
      </c>
      <c r="J130" s="32">
        <v>195923174.69999999</v>
      </c>
      <c r="K130" s="33">
        <v>195923174.69999999</v>
      </c>
      <c r="L130" s="33">
        <v>195923174.69999999</v>
      </c>
      <c r="M130" s="4" t="s">
        <v>1485</v>
      </c>
      <c r="N130" s="4" t="s">
        <v>1531</v>
      </c>
      <c r="O130" s="4" t="s">
        <v>854</v>
      </c>
      <c r="P130" s="41">
        <v>0</v>
      </c>
      <c r="Q130" s="17">
        <v>100</v>
      </c>
      <c r="R130" s="17" t="s">
        <v>1312</v>
      </c>
      <c r="S130" s="42">
        <v>30</v>
      </c>
      <c r="T130" s="33">
        <v>25813.329999999998</v>
      </c>
      <c r="U130" s="32">
        <v>774399.89999999991</v>
      </c>
      <c r="V130" s="32">
        <v>7590</v>
      </c>
      <c r="W130" s="32">
        <v>7590</v>
      </c>
      <c r="X130" s="32"/>
      <c r="Y130" s="32"/>
      <c r="Z130" s="32">
        <v>253</v>
      </c>
      <c r="AA130" s="32">
        <v>253</v>
      </c>
      <c r="AB130" s="4" t="s">
        <v>1396</v>
      </c>
      <c r="AC130" s="19">
        <v>44986</v>
      </c>
      <c r="AD130" s="19"/>
      <c r="AE130" s="19"/>
      <c r="AF130" s="4" t="s">
        <v>43</v>
      </c>
    </row>
    <row r="131" spans="1:32" customFormat="1" ht="59.25" customHeight="1" x14ac:dyDescent="0.3">
      <c r="A131" s="18" t="s">
        <v>1725</v>
      </c>
      <c r="B131" s="19">
        <v>44904</v>
      </c>
      <c r="C131" s="17">
        <v>545</v>
      </c>
      <c r="D131" s="18"/>
      <c r="E131" s="23" t="s">
        <v>1726</v>
      </c>
      <c r="F131" s="19">
        <v>44937</v>
      </c>
      <c r="G131" s="17" t="s">
        <v>1727</v>
      </c>
      <c r="H131" s="4" t="s">
        <v>624</v>
      </c>
      <c r="I131" s="4" t="s">
        <v>1728</v>
      </c>
      <c r="J131" s="32">
        <v>283196981.75999999</v>
      </c>
      <c r="K131" s="33">
        <v>283196981.75999999</v>
      </c>
      <c r="L131" s="33">
        <v>283196981.75999999</v>
      </c>
      <c r="M131" s="4" t="s">
        <v>1729</v>
      </c>
      <c r="N131" s="4" t="s">
        <v>1730</v>
      </c>
      <c r="O131" s="4" t="s">
        <v>1259</v>
      </c>
      <c r="P131" s="41">
        <v>0</v>
      </c>
      <c r="Q131" s="17">
        <v>100</v>
      </c>
      <c r="R131" s="17" t="s">
        <v>406</v>
      </c>
      <c r="S131" s="48">
        <v>18541.599999999999</v>
      </c>
      <c r="T131" s="33">
        <v>47.73</v>
      </c>
      <c r="U131" s="32">
        <v>884990.56799999985</v>
      </c>
      <c r="V131" s="32">
        <v>5933312</v>
      </c>
      <c r="W131" s="32">
        <v>3300404.8</v>
      </c>
      <c r="X131" s="32">
        <v>2632907.2000000002</v>
      </c>
      <c r="Y131" s="32"/>
      <c r="Z131" s="32">
        <v>320</v>
      </c>
      <c r="AA131" s="32">
        <v>320</v>
      </c>
      <c r="AB131" s="4" t="s">
        <v>1176</v>
      </c>
      <c r="AC131" s="19">
        <v>45017</v>
      </c>
      <c r="AD131" s="19">
        <v>45108</v>
      </c>
      <c r="AE131" s="19"/>
      <c r="AF131" s="4" t="s">
        <v>43</v>
      </c>
    </row>
    <row r="132" spans="1:32" customFormat="1" ht="41.25" customHeight="1" x14ac:dyDescent="0.3">
      <c r="A132" s="18" t="s">
        <v>1737</v>
      </c>
      <c r="B132" s="19">
        <v>44916</v>
      </c>
      <c r="C132" s="17">
        <v>545</v>
      </c>
      <c r="D132" s="18"/>
      <c r="E132" s="4"/>
      <c r="F132" s="19"/>
      <c r="G132" s="17"/>
      <c r="H132" s="4"/>
      <c r="I132" s="4" t="s">
        <v>1348</v>
      </c>
      <c r="J132" s="32">
        <v>0</v>
      </c>
      <c r="K132" s="33">
        <v>0</v>
      </c>
      <c r="L132" s="33">
        <v>0</v>
      </c>
      <c r="M132" s="4"/>
      <c r="N132" s="4"/>
      <c r="O132" s="4"/>
      <c r="P132" s="41"/>
      <c r="Q132" s="17"/>
      <c r="R132" s="17"/>
      <c r="S132" s="42"/>
      <c r="T132" s="33" t="e">
        <v>#DIV/0!</v>
      </c>
      <c r="U132" s="32" t="e">
        <v>#DIV/0!</v>
      </c>
      <c r="V132" s="32">
        <v>0</v>
      </c>
      <c r="W132" s="32"/>
      <c r="X132" s="32"/>
      <c r="Y132" s="32"/>
      <c r="Z132" s="32" t="e">
        <v>#DIV/0!</v>
      </c>
      <c r="AA132" s="32" t="e">
        <v>#DIV/0!</v>
      </c>
      <c r="AB132" s="4"/>
      <c r="AC132" s="19"/>
      <c r="AD132" s="19"/>
      <c r="AE132" s="19"/>
      <c r="AF132" s="4"/>
    </row>
    <row r="133" spans="1:32" customFormat="1" ht="35.25" customHeight="1" x14ac:dyDescent="0.3">
      <c r="A133" s="18" t="s">
        <v>1738</v>
      </c>
      <c r="B133" s="19">
        <v>44916</v>
      </c>
      <c r="C133" s="17">
        <v>545</v>
      </c>
      <c r="D133" s="18"/>
      <c r="E133" s="4"/>
      <c r="F133" s="19"/>
      <c r="G133" s="17"/>
      <c r="H133" s="4"/>
      <c r="I133" s="4" t="s">
        <v>1739</v>
      </c>
      <c r="J133" s="32">
        <v>0</v>
      </c>
      <c r="K133" s="33">
        <v>0</v>
      </c>
      <c r="L133" s="33">
        <v>0</v>
      </c>
      <c r="M133" s="4"/>
      <c r="N133" s="4"/>
      <c r="O133" s="4"/>
      <c r="P133" s="41"/>
      <c r="Q133" s="17"/>
      <c r="R133" s="17"/>
      <c r="S133" s="42"/>
      <c r="T133" s="33" t="e">
        <v>#DIV/0!</v>
      </c>
      <c r="U133" s="32" t="e">
        <v>#DIV/0!</v>
      </c>
      <c r="V133" s="32">
        <v>0</v>
      </c>
      <c r="W133" s="32"/>
      <c r="X133" s="32"/>
      <c r="Y133" s="32"/>
      <c r="Z133" s="32" t="e">
        <v>#DIV/0!</v>
      </c>
      <c r="AA133" s="32" t="e">
        <v>#DIV/0!</v>
      </c>
      <c r="AB133" s="4"/>
      <c r="AC133" s="19"/>
      <c r="AD133" s="19"/>
      <c r="AE133" s="19"/>
      <c r="AF133" s="4"/>
    </row>
    <row r="134" spans="1:32" customFormat="1" ht="48" customHeight="1" x14ac:dyDescent="0.3">
      <c r="A134" s="18" t="s">
        <v>1740</v>
      </c>
      <c r="B134" s="19">
        <v>44921</v>
      </c>
      <c r="C134" s="17">
        <v>545</v>
      </c>
      <c r="D134" s="18"/>
      <c r="E134" s="4"/>
      <c r="F134" s="19"/>
      <c r="G134" s="17"/>
      <c r="H134" s="4"/>
      <c r="I134" s="4" t="s">
        <v>1741</v>
      </c>
      <c r="J134" s="32">
        <v>0</v>
      </c>
      <c r="K134" s="33">
        <v>0</v>
      </c>
      <c r="L134" s="33">
        <v>0</v>
      </c>
      <c r="M134" s="4"/>
      <c r="N134" s="4"/>
      <c r="O134" s="4"/>
      <c r="P134" s="41"/>
      <c r="Q134" s="17"/>
      <c r="R134" s="17"/>
      <c r="S134" s="42"/>
      <c r="T134" s="33" t="e">
        <v>#DIV/0!</v>
      </c>
      <c r="U134" s="32" t="e">
        <v>#DIV/0!</v>
      </c>
      <c r="V134" s="32">
        <v>0</v>
      </c>
      <c r="W134" s="32"/>
      <c r="X134" s="32"/>
      <c r="Y134" s="32"/>
      <c r="Z134" s="32" t="e">
        <v>#DIV/0!</v>
      </c>
      <c r="AA134" s="32" t="e">
        <v>#DIV/0!</v>
      </c>
      <c r="AB134" s="4"/>
      <c r="AC134" s="19"/>
      <c r="AD134" s="19"/>
      <c r="AE134" s="19"/>
      <c r="AF134" s="4"/>
    </row>
  </sheetData>
  <autoFilter ref="A2:AF49" xr:uid="{00000000-0009-0000-0000-000001000000}">
    <sortState xmlns:xlrd2="http://schemas.microsoft.com/office/spreadsheetml/2017/richdata2" ref="A4:AF49">
      <sortCondition ref="A2:A49"/>
    </sortState>
  </autoFilter>
  <mergeCells count="17">
    <mergeCell ref="Q1:Q2"/>
    <mergeCell ref="A1:A2"/>
    <mergeCell ref="B1:B2"/>
    <mergeCell ref="C1:C2"/>
    <mergeCell ref="I1:I2"/>
    <mergeCell ref="J1:J2"/>
    <mergeCell ref="K1:K2"/>
    <mergeCell ref="L1:L2"/>
    <mergeCell ref="M1:M2"/>
    <mergeCell ref="N1:N2"/>
    <mergeCell ref="O1:O2"/>
    <mergeCell ref="P1:P2"/>
    <mergeCell ref="R1:R2"/>
    <mergeCell ref="S1:S2"/>
    <mergeCell ref="T1:T2"/>
    <mergeCell ref="U1:U2"/>
    <mergeCell ref="AF1:AF2"/>
  </mergeCells>
  <hyperlinks>
    <hyperlink ref="E3" r:id="rId1" xr:uid="{9E560571-3958-45BE-853F-185AB1A40560}"/>
    <hyperlink ref="E4" r:id="rId2" xr:uid="{011BBA37-B584-4C07-8652-4FFBC163D712}"/>
    <hyperlink ref="E5" r:id="rId3" xr:uid="{FC18DB50-7B4D-4C5B-AF3D-E42D26813ECF}"/>
    <hyperlink ref="E6" r:id="rId4" xr:uid="{A231AD59-964B-4286-AAF9-4A87CEC28BFD}"/>
    <hyperlink ref="E7" r:id="rId5" xr:uid="{73328623-3D95-445A-982F-1E36920BA680}"/>
    <hyperlink ref="E8" r:id="rId6" xr:uid="{04FAC87A-DAA9-491C-9303-1E493F9E2D3F}"/>
    <hyperlink ref="E9" r:id="rId7" xr:uid="{CC6C4A96-EFE9-4E03-BCEB-684B09406979}"/>
    <hyperlink ref="E10" r:id="rId8" xr:uid="{690A840C-8F1F-4C00-9510-6D78935658F9}"/>
    <hyperlink ref="E11" r:id="rId9" xr:uid="{A564442C-7C69-4ABC-A355-17DCADA5953B}"/>
    <hyperlink ref="E12" r:id="rId10" xr:uid="{B75D0C97-7984-4E79-9818-E2FE9714E2C0}"/>
    <hyperlink ref="E13" r:id="rId11" xr:uid="{94C39C4A-BE3A-47A0-A7A2-73CE051BF4AB}"/>
    <hyperlink ref="E14" r:id="rId12" xr:uid="{904BAFC1-22C2-4F51-8737-239A6A93AD16}"/>
    <hyperlink ref="E15" r:id="rId13" xr:uid="{C1B01FCA-33B8-4D23-B226-81C39C5344A5}"/>
    <hyperlink ref="E16" r:id="rId14" xr:uid="{547FA6F5-D661-4BA8-8318-0E31F2D992AC}"/>
    <hyperlink ref="E17:E20" r:id="rId15" display="https://zakupki.gov.ru/epz/order/notice/ea20/view/common-info.html?regNumber=0873400003922000557" xr:uid="{1FFE8AA5-22DC-46FD-8330-DBAE72F098E6}"/>
    <hyperlink ref="E17" r:id="rId16" xr:uid="{94E67D2A-3E68-4D40-9D75-57642DE4108C}"/>
    <hyperlink ref="E18" r:id="rId17" xr:uid="{2E332763-7CEE-4581-93EB-99C0ED593FBD}"/>
    <hyperlink ref="E19" r:id="rId18" xr:uid="{ECF6BFA5-C327-4827-9352-2D3ADDD78761}"/>
    <hyperlink ref="E20" r:id="rId19" xr:uid="{01C101F5-BFCF-4D57-ABC5-11F91473B951}"/>
    <hyperlink ref="E23" r:id="rId20" xr:uid="{8E36B803-7059-422B-9B38-64AC634132C2}"/>
    <hyperlink ref="E24" r:id="rId21" xr:uid="{EA961801-792D-4927-BEC9-8E77DC556064}"/>
    <hyperlink ref="E25" r:id="rId22" xr:uid="{AF39E667-6B8A-4287-93F4-F0832FE24E70}"/>
    <hyperlink ref="E27" r:id="rId23" xr:uid="{6A11F1B7-DB8C-4F4F-A0C6-CBC7A9D26FCF}"/>
    <hyperlink ref="E28" r:id="rId24" xr:uid="{A554CF00-01EB-4187-882C-6589B13391CF}"/>
    <hyperlink ref="E29" r:id="rId25" xr:uid="{50867FA8-4CAD-4084-AD22-9218AF98A802}"/>
    <hyperlink ref="E30" r:id="rId26" xr:uid="{B9F4F04C-510C-4CD2-9FFD-4AD7B8667484}"/>
    <hyperlink ref="E31" r:id="rId27" xr:uid="{D773AC57-538A-4F7D-8BAB-8F0667E16CBA}"/>
    <hyperlink ref="E40" r:id="rId28" xr:uid="{9FE4F206-EA4D-4523-8ECF-C048E1BC794C}"/>
    <hyperlink ref="E26" r:id="rId29" xr:uid="{24DB650C-C119-4C77-8593-39E71E884566}"/>
    <hyperlink ref="E33" r:id="rId30" xr:uid="{4BE18620-148D-41FE-828B-007D224D502C}"/>
    <hyperlink ref="E34" r:id="rId31" xr:uid="{57344FE8-4720-41A5-8B37-BBA21F16689C}"/>
    <hyperlink ref="E35" r:id="rId32" xr:uid="{BF76147F-DD82-4896-8E8D-E96040D7E1F2}"/>
    <hyperlink ref="E36" r:id="rId33" xr:uid="{C0D4C19C-E0F8-4A67-A218-ED86ED12A978}"/>
    <hyperlink ref="E37" r:id="rId34" xr:uid="{07202ED8-E3C0-448D-8328-CFF8B4742EF5}"/>
    <hyperlink ref="E38" r:id="rId35" xr:uid="{0B3CF341-880F-42C5-8C84-310AEBE288BA}"/>
    <hyperlink ref="E32" r:id="rId36" xr:uid="{4F53FF8E-FEA5-4404-9B76-272A385A92E0}"/>
    <hyperlink ref="E42" r:id="rId37" xr:uid="{DD4743E3-EB9D-452F-8993-3E668BCDB34E}"/>
    <hyperlink ref="E43" r:id="rId38" xr:uid="{CB19FE11-5E45-4098-9735-07C223607983}"/>
    <hyperlink ref="E44" r:id="rId39" xr:uid="{0E87E1AD-647A-4316-B13B-BA4693B800BE}"/>
    <hyperlink ref="E45" r:id="rId40" xr:uid="{4908570B-C2E4-4DBA-8A8D-BDD78F41DE5A}"/>
    <hyperlink ref="E46" r:id="rId41" xr:uid="{D5FF0C9D-0E1B-4ED4-BECD-3019E7ABB38E}"/>
    <hyperlink ref="E47" r:id="rId42" xr:uid="{0210B56A-5AD0-45C9-B2ED-88475A552571}"/>
    <hyperlink ref="E48" r:id="rId43" xr:uid="{2880B8BD-2E5D-4C97-9439-B65B226DC376}"/>
    <hyperlink ref="E49" r:id="rId44" xr:uid="{39E59333-3BDD-4DAF-8C27-26819A20FFEC}"/>
    <hyperlink ref="E50" r:id="rId45" xr:uid="{46003CD8-6ACD-4814-8BA0-42EA4DC881C4}"/>
    <hyperlink ref="E51" r:id="rId46" xr:uid="{F121012C-40D6-479B-98E2-EBCCB7DEF476}"/>
    <hyperlink ref="E52" r:id="rId47" xr:uid="{AAEED3AA-1BE5-455D-9056-EE3BA40590DC}"/>
    <hyperlink ref="E41" r:id="rId48" xr:uid="{5CB79F67-B8B3-4C58-9D7C-AB8284AFC0BE}"/>
    <hyperlink ref="E56" r:id="rId49" xr:uid="{E816C42D-9931-469B-AD4F-DE3434366843}"/>
    <hyperlink ref="E53" r:id="rId50" xr:uid="{C2970D67-10EA-40A5-AD79-E8B5E3885BB8}"/>
    <hyperlink ref="E54" r:id="rId51" xr:uid="{E2AC49C2-AE17-4D75-AD3C-AAA78B7BA097}"/>
    <hyperlink ref="E55" r:id="rId52" xr:uid="{10DCBEB6-DA21-4822-9E5F-FE24153963F5}"/>
    <hyperlink ref="E57" r:id="rId53" xr:uid="{DEFC90F1-D83D-4D9E-8744-1F80AEC415E9}"/>
    <hyperlink ref="E83" r:id="rId54" xr:uid="{F19FA204-1B0C-4706-A5B6-57C245B6128E}"/>
    <hyperlink ref="E82" r:id="rId55" xr:uid="{2F8ED1BE-D660-4ACF-A395-09E187FE6EF4}"/>
    <hyperlink ref="E81" r:id="rId56" xr:uid="{C3C1DA10-9B22-41ED-8587-0B2FC2B68EBA}"/>
    <hyperlink ref="E80" r:id="rId57" xr:uid="{F9FA194A-8FD4-4639-A145-3DCBF50F430B}"/>
    <hyperlink ref="E79" r:id="rId58" xr:uid="{10371BEA-834B-4AE8-A0E6-6A7446567480}"/>
    <hyperlink ref="E78" r:id="rId59" xr:uid="{52521CA9-5F15-43D0-9DC9-88777D33B82C}"/>
    <hyperlink ref="E77" r:id="rId60" xr:uid="{94EE67FC-7139-4D90-AE88-A3CCDCFD6C69}"/>
    <hyperlink ref="E76" r:id="rId61" xr:uid="{4E62F905-C96A-4E39-9DF6-1E59D7832010}"/>
    <hyperlink ref="E75" r:id="rId62" xr:uid="{EEBE9A01-1B70-43C6-9136-F041C935F162}"/>
    <hyperlink ref="E74" r:id="rId63" xr:uid="{A09A714D-9A2B-4ABD-AB91-355F7C76B0B2}"/>
    <hyperlink ref="E73" r:id="rId64" xr:uid="{BE1EDABA-7208-43CA-A7F5-90AF31A2DD8E}"/>
    <hyperlink ref="E72" r:id="rId65" xr:uid="{41BB4275-3B91-4D6D-8402-8A9EDDA4BE50}"/>
    <hyperlink ref="E71" r:id="rId66" xr:uid="{E08CAB85-D779-41A3-9E30-F3E37F058A74}"/>
    <hyperlink ref="E67" r:id="rId67" xr:uid="{0FAF5F81-1E46-4419-9CAB-5EEF4F19B13F}"/>
    <hyperlink ref="E66" r:id="rId68" xr:uid="{AA1E803E-A8AC-47D9-B3B9-EBA6D3C1C31F}"/>
    <hyperlink ref="E65" r:id="rId69" xr:uid="{C555E2CA-1BCE-42E5-A919-16019839A8A8}"/>
    <hyperlink ref="E64" r:id="rId70" xr:uid="{52BC0F73-C584-4D5A-B106-F92C5CDAB362}"/>
    <hyperlink ref="E63" r:id="rId71" xr:uid="{5B78C02A-1BE4-4F4E-B2C6-31C85915152D}"/>
    <hyperlink ref="E62" r:id="rId72" xr:uid="{B04E61D8-91CD-429F-A102-8006DA93C641}"/>
    <hyperlink ref="E61" r:id="rId73" xr:uid="{B32AE570-B605-4FCE-AEEB-943F0C33866A}"/>
    <hyperlink ref="E60" r:id="rId74" xr:uid="{8DBB0D0F-5E0E-4C64-BDE5-EAE925BADB0E}"/>
    <hyperlink ref="E59" r:id="rId75" xr:uid="{86C1D6E9-CDF8-4413-9AA5-E7AE1DAAD1D0}"/>
    <hyperlink ref="E58" r:id="rId76" xr:uid="{F9184160-9F73-407B-BA54-6111ADCE9A4E}"/>
    <hyperlink ref="E68:E70" r:id="rId77" display="https://zakupki.gov.ru/epz/order/notice/ea20/view/common-info.html?regNumber=0873400003922000608" xr:uid="{08C5E148-5127-4D08-8F15-1FC7991AE59F}"/>
    <hyperlink ref="E68" r:id="rId78" xr:uid="{2347C819-0589-450A-B33B-F635A80FA426}"/>
    <hyperlink ref="E69" r:id="rId79" xr:uid="{6A427BEA-BA6F-40DB-BE0F-2696A6C89DAD}"/>
    <hyperlink ref="E70" r:id="rId80" xr:uid="{E1F25C0B-A799-4B18-9C1F-465A2FBAF53E}"/>
    <hyperlink ref="E84:E93" r:id="rId81" display="https://zakupki.gov.ru/epz/order/notice/ea20/view/common-info.html?regNumber=0873400003922000624" xr:uid="{B1515A63-DC36-4172-B51A-C0DE580DF30B}"/>
    <hyperlink ref="E84" r:id="rId82" xr:uid="{17535DF0-B336-4610-8BA4-A8DF27F93403}"/>
    <hyperlink ref="E85" r:id="rId83" xr:uid="{E3B2283C-A61A-4167-9A67-1F165E584A28}"/>
    <hyperlink ref="E86" r:id="rId84" xr:uid="{564F9D98-AC02-4EA4-BF64-825D9D186142}"/>
    <hyperlink ref="E87" r:id="rId85" xr:uid="{192FAF9C-CCB4-4B30-9363-82B9E05366D5}"/>
    <hyperlink ref="E88" r:id="rId86" xr:uid="{8FA1EBEF-B71F-453B-BAE3-69D06FF430B7}"/>
    <hyperlink ref="E89" r:id="rId87" xr:uid="{687F5547-BA43-4EED-8D47-CC15E056D2C5}"/>
    <hyperlink ref="E90" r:id="rId88" xr:uid="{17CC58FE-3F88-4136-B632-C089467B5865}"/>
    <hyperlink ref="E91" r:id="rId89" xr:uid="{EA48F72A-7324-4112-BBB9-07B675669932}"/>
    <hyperlink ref="E92" r:id="rId90" xr:uid="{85DF2BE8-1E12-4B54-B8DD-485C4380E0A0}"/>
    <hyperlink ref="E93" r:id="rId91" xr:uid="{C9BC69EE-47E1-4417-8738-1242616390F5}"/>
    <hyperlink ref="E96" r:id="rId92" xr:uid="{48473269-D266-4BA1-AC57-F2BCF0C43EF1}"/>
    <hyperlink ref="E98" r:id="rId93" xr:uid="{BFFEBEEB-D199-478C-AC2E-4004E4A880FF}"/>
    <hyperlink ref="E99" r:id="rId94" xr:uid="{C31E5F11-275E-4CE5-8FF2-5E07E12C353D}"/>
    <hyperlink ref="E103" r:id="rId95" xr:uid="{A1FF41F3-FFCB-453F-9BDF-C38AA0577377}"/>
    <hyperlink ref="E104" r:id="rId96" xr:uid="{BB4C1651-DA32-4AA2-9463-485AB26E92E7}"/>
    <hyperlink ref="E94" r:id="rId97" xr:uid="{673A3275-2845-4A35-AC3C-9EF50BFB2E4A}"/>
    <hyperlink ref="E97" r:id="rId98" xr:uid="{A9CEC634-8C5A-43A4-95B2-5A1047F243D8}"/>
    <hyperlink ref="E95" r:id="rId99" xr:uid="{A2C01E19-1B51-436C-AFDB-5C54C58950EC}"/>
    <hyperlink ref="E100" r:id="rId100" xr:uid="{2239C3B5-C614-4FC3-A29B-69A21BDEA8D5}"/>
    <hyperlink ref="E101" r:id="rId101" xr:uid="{75ECCD9E-E1D6-406C-AC1A-253FFE0CCF5F}"/>
    <hyperlink ref="E102" r:id="rId102" xr:uid="{59596505-C33F-4C8B-985E-C3FACA4EF2B1}"/>
    <hyperlink ref="E105" r:id="rId103" xr:uid="{2BB85418-D896-4AA2-A707-2F7B6FB0D651}"/>
    <hyperlink ref="E106" r:id="rId104" xr:uid="{3CB3BC62-8053-4074-9926-79AAB62EC62B}"/>
    <hyperlink ref="E107" r:id="rId105" xr:uid="{32AA795E-9374-4FE9-BD04-AF8FE689D69B}"/>
    <hyperlink ref="E108" r:id="rId106" xr:uid="{F9168A96-139B-4382-AE27-180B267F1500}"/>
    <hyperlink ref="E109" r:id="rId107" xr:uid="{3DCBF957-B690-4980-AEA9-2A520BF60118}"/>
    <hyperlink ref="E110" r:id="rId108" xr:uid="{D6C6CD4C-840A-4C32-8A1D-3D755C15DFA7}"/>
    <hyperlink ref="E111" r:id="rId109" xr:uid="{55E9E3C9-329A-49DB-84C1-DD5A902AFC4D}"/>
    <hyperlink ref="E112" r:id="rId110" xr:uid="{E4542747-3925-48E2-811A-FD2D8768D01E}"/>
    <hyperlink ref="E113" r:id="rId111" xr:uid="{FC8DE95A-8F7D-408F-AD7F-11FC1C85863B}"/>
    <hyperlink ref="E114" r:id="rId112" xr:uid="{D273D51D-188C-48AE-A17D-1BA45B9DC701}"/>
    <hyperlink ref="E115" r:id="rId113" xr:uid="{E46726F5-CC80-4BBB-A6B7-5F8970C58FC6}"/>
    <hyperlink ref="E116" r:id="rId114" xr:uid="{30EDEC4E-0F29-4E32-8300-B4A70EBE0137}"/>
    <hyperlink ref="E117" r:id="rId115" xr:uid="{00AB50EC-D929-46F8-ABB6-0A24A91766A8}"/>
    <hyperlink ref="E118" r:id="rId116" xr:uid="{44071341-33E5-4C13-86C0-4185585D757D}"/>
    <hyperlink ref="E119" r:id="rId117" xr:uid="{71625C1B-C1FA-4A16-B2D6-66AC24BAA110}"/>
    <hyperlink ref="E120" r:id="rId118" xr:uid="{1930C4DC-75C1-427C-8081-79F84B1AFED9}"/>
    <hyperlink ref="E121" r:id="rId119" xr:uid="{7629F3C9-700F-4D74-8E2A-C73AE7AC383B}"/>
    <hyperlink ref="E122" r:id="rId120" xr:uid="{7FFE5756-CD57-44A5-8FD2-DD0F336CE5F6}"/>
    <hyperlink ref="E123" r:id="rId121" xr:uid="{368CBA7D-A5D6-46D9-AD4B-13ED5CBDB407}"/>
    <hyperlink ref="E124" r:id="rId122" xr:uid="{9DC982DF-8DE4-42AC-95CF-F997BC72637E}"/>
    <hyperlink ref="E125" r:id="rId123" xr:uid="{CBC9B4DB-C214-4625-8A30-B9B1E3177270}"/>
    <hyperlink ref="E126" r:id="rId124" xr:uid="{4F9ED12B-9F04-4F17-B9EE-E20BAC5E6AA7}"/>
    <hyperlink ref="E127" r:id="rId125" xr:uid="{667686BB-580E-41FA-8E0F-4F5B72AEEC53}"/>
    <hyperlink ref="E128" r:id="rId126" xr:uid="{A8A67246-055A-41DE-B779-F8E7237D7684}"/>
    <hyperlink ref="E129" r:id="rId127" xr:uid="{7AA8BCE6-437E-46C9-AF8D-17AF705F26DA}"/>
    <hyperlink ref="E130" r:id="rId128" xr:uid="{50D72D3A-FE20-4B64-930A-8732DB6FB19F}"/>
    <hyperlink ref="E131" r:id="rId129" xr:uid="{CF46142C-5298-4EA2-8FD0-5154D63AC32C}"/>
  </hyperlinks>
  <pageMargins left="0.7" right="0.7" top="0.75" bottom="0.75" header="0.3" footer="0.3"/>
  <pageSetup paperSize="9" orientation="portrait" r:id="rId1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2023 год</vt:lpstr>
      <vt:lpstr>1416</vt:lpstr>
      <vt:lpstr>1512 вич</vt:lpstr>
      <vt:lpstr>1688</vt:lpstr>
      <vt:lpstr>545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Александрова Екатерина Александровна</dc:creator>
  <cp:lastModifiedBy>Александрова Екатерина Александровна</cp:lastModifiedBy>
  <dcterms:created xsi:type="dcterms:W3CDTF">2023-01-17T12:22:51Z</dcterms:created>
  <dcterms:modified xsi:type="dcterms:W3CDTF">2023-01-17T12:48:23Z</dcterms:modified>
</cp:coreProperties>
</file>