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tabRatio="710" activeTab="1"/>
  </bookViews>
  <sheets>
    <sheet name="переходящие на 2022 года" sheetId="3" r:id="rId1"/>
    <sheet name="2022 год" sheetId="5" r:id="rId2"/>
  </sheets>
  <definedNames>
    <definedName name="_xlnm._FilterDatabase" localSheetId="1" hidden="1">'2022 год'!$A$1:$Z$158</definedName>
    <definedName name="_xlnm._FilterDatabase" localSheetId="0" hidden="1">'переходящие на 2022 года'!$A$1:$Y$147</definedName>
    <definedName name="_xlnm.Print_Area" localSheetId="0">'переходящие на 2022 года'!$A$1:$Y$147</definedName>
  </definedNames>
  <calcPr calcId="152511"/>
</workbook>
</file>

<file path=xl/calcChain.xml><?xml version="1.0" encoding="utf-8"?>
<calcChain xmlns="http://schemas.openxmlformats.org/spreadsheetml/2006/main">
  <c r="O123" i="5" l="1"/>
  <c r="M123" i="5"/>
  <c r="N123" i="5" s="1"/>
  <c r="O154" i="5"/>
  <c r="M154" i="5"/>
  <c r="O147" i="5"/>
  <c r="M147" i="5"/>
  <c r="N147" i="5" s="1"/>
  <c r="O149" i="5"/>
  <c r="M149" i="5"/>
  <c r="O151" i="5"/>
  <c r="M151" i="5"/>
  <c r="O156" i="5"/>
  <c r="M156" i="5"/>
  <c r="O152" i="5"/>
  <c r="M152" i="5"/>
  <c r="O153" i="5"/>
  <c r="M153" i="5"/>
  <c r="O155" i="5"/>
  <c r="M155" i="5"/>
  <c r="N155" i="5" s="1"/>
  <c r="O148" i="5"/>
  <c r="M148" i="5"/>
  <c r="O157" i="5"/>
  <c r="M157" i="5"/>
  <c r="O158" i="5"/>
  <c r="M158" i="5"/>
  <c r="O143" i="5"/>
  <c r="M143" i="5"/>
  <c r="O129" i="5"/>
  <c r="M129" i="5"/>
  <c r="N129" i="5" s="1"/>
  <c r="O140" i="5"/>
  <c r="M140" i="5"/>
  <c r="O139" i="5"/>
  <c r="M139" i="5"/>
  <c r="N139" i="5" s="1"/>
  <c r="O125" i="5"/>
  <c r="M125" i="5"/>
  <c r="O118" i="5"/>
  <c r="M118" i="5"/>
  <c r="N118" i="5" s="1"/>
  <c r="O112" i="5"/>
  <c r="M112" i="5"/>
  <c r="O114" i="5"/>
  <c r="M114" i="5"/>
  <c r="N114" i="5" s="1"/>
  <c r="O119" i="5"/>
  <c r="M119" i="5"/>
  <c r="O113" i="5"/>
  <c r="M113" i="5"/>
  <c r="O117" i="5"/>
  <c r="M117" i="5"/>
  <c r="O146" i="5"/>
  <c r="M146" i="5"/>
  <c r="N146" i="5" s="1"/>
  <c r="O124" i="5"/>
  <c r="M124" i="5"/>
  <c r="O135" i="5"/>
  <c r="M135" i="5"/>
  <c r="N135" i="5" s="1"/>
  <c r="O84" i="5"/>
  <c r="M84" i="5"/>
  <c r="O95" i="5"/>
  <c r="M95" i="5"/>
  <c r="O104" i="5"/>
  <c r="M104" i="5"/>
  <c r="N104" i="5" s="1"/>
  <c r="O110" i="5"/>
  <c r="M110" i="5"/>
  <c r="O116" i="5"/>
  <c r="M116" i="5"/>
  <c r="O102" i="5"/>
  <c r="M102" i="5"/>
  <c r="O120" i="5"/>
  <c r="M120" i="5"/>
  <c r="O93" i="5"/>
  <c r="M93" i="5"/>
  <c r="O100" i="5"/>
  <c r="M100" i="5"/>
  <c r="N100" i="5" s="1"/>
  <c r="O128" i="5"/>
  <c r="M128" i="5"/>
  <c r="O122" i="5"/>
  <c r="M122" i="5"/>
  <c r="N122" i="5" s="1"/>
  <c r="O142" i="5"/>
  <c r="M142" i="5"/>
  <c r="N142" i="5" s="1"/>
  <c r="O145" i="5"/>
  <c r="M145" i="5"/>
  <c r="N145" i="5" s="1"/>
  <c r="O115" i="5"/>
  <c r="M115" i="5"/>
  <c r="O133" i="5"/>
  <c r="M133" i="5"/>
  <c r="N133" i="5" s="1"/>
  <c r="O103" i="5"/>
  <c r="M103" i="5"/>
  <c r="O106" i="5"/>
  <c r="M106" i="5"/>
  <c r="O111" i="5"/>
  <c r="M111" i="5"/>
  <c r="O130" i="5"/>
  <c r="M130" i="5"/>
  <c r="N130" i="5" s="1"/>
  <c r="O132" i="5"/>
  <c r="M132" i="5"/>
  <c r="O150" i="5"/>
  <c r="M150" i="5"/>
  <c r="O141" i="5"/>
  <c r="M141" i="5"/>
  <c r="N141" i="5" s="1"/>
  <c r="O131" i="5"/>
  <c r="M131" i="5"/>
  <c r="N131" i="5" s="1"/>
  <c r="O90" i="5"/>
  <c r="M90" i="5"/>
  <c r="O91" i="5"/>
  <c r="M91" i="5"/>
  <c r="O105" i="5"/>
  <c r="M105" i="5"/>
  <c r="N105" i="5" s="1"/>
  <c r="O97" i="5"/>
  <c r="M97" i="5"/>
  <c r="O127" i="5"/>
  <c r="M127" i="5"/>
  <c r="O101" i="5"/>
  <c r="M101" i="5"/>
  <c r="O85" i="5"/>
  <c r="M85" i="5"/>
  <c r="O144" i="5"/>
  <c r="M144" i="5"/>
  <c r="O89" i="5"/>
  <c r="M89" i="5"/>
  <c r="O126" i="5"/>
  <c r="M126" i="5"/>
  <c r="O92" i="5"/>
  <c r="M92" i="5"/>
  <c r="O88" i="5"/>
  <c r="M88" i="5"/>
  <c r="O107" i="5"/>
  <c r="M107" i="5"/>
  <c r="N107" i="5" s="1"/>
  <c r="O137" i="5"/>
  <c r="M137" i="5"/>
  <c r="O86" i="5"/>
  <c r="M86" i="5"/>
  <c r="O121" i="5"/>
  <c r="M121" i="5"/>
  <c r="O136" i="5"/>
  <c r="M136" i="5"/>
  <c r="O99" i="5"/>
  <c r="M99" i="5"/>
  <c r="O94" i="5"/>
  <c r="M94" i="5"/>
  <c r="N94" i="5" s="1"/>
  <c r="O134" i="5"/>
  <c r="M134" i="5"/>
  <c r="O98" i="5"/>
  <c r="M98" i="5"/>
  <c r="O96" i="5"/>
  <c r="M96" i="5"/>
  <c r="O87" i="5"/>
  <c r="M87" i="5"/>
  <c r="O109" i="5"/>
  <c r="M109" i="5"/>
  <c r="N109" i="5" s="1"/>
  <c r="O108" i="5"/>
  <c r="M108" i="5"/>
  <c r="O138" i="5"/>
  <c r="M138" i="5"/>
  <c r="O83" i="5"/>
  <c r="M83" i="5"/>
  <c r="O82" i="5"/>
  <c r="M82" i="5"/>
  <c r="O81" i="5"/>
  <c r="M81" i="5"/>
  <c r="O80" i="5"/>
  <c r="M80" i="5"/>
  <c r="O79" i="5"/>
  <c r="M79" i="5"/>
  <c r="O78" i="5"/>
  <c r="M78" i="5"/>
  <c r="O77" i="5"/>
  <c r="M77" i="5"/>
  <c r="O76" i="5"/>
  <c r="M76" i="5"/>
  <c r="N76" i="5" s="1"/>
  <c r="O75" i="5"/>
  <c r="M75" i="5"/>
  <c r="O74" i="5"/>
  <c r="M74" i="5"/>
  <c r="N74" i="5" s="1"/>
  <c r="O73" i="5"/>
  <c r="M73" i="5"/>
  <c r="N73" i="5" s="1"/>
  <c r="O72" i="5"/>
  <c r="M72" i="5"/>
  <c r="O71" i="5"/>
  <c r="M71" i="5"/>
  <c r="O70" i="5"/>
  <c r="M70" i="5"/>
  <c r="O69" i="5"/>
  <c r="M69" i="5"/>
  <c r="O68" i="5"/>
  <c r="M68" i="5"/>
  <c r="O67" i="5"/>
  <c r="M67" i="5"/>
  <c r="O66" i="5"/>
  <c r="M66" i="5"/>
  <c r="O65" i="5"/>
  <c r="M65" i="5"/>
  <c r="O64" i="5"/>
  <c r="M64" i="5"/>
  <c r="N64" i="5" s="1"/>
  <c r="O63" i="5"/>
  <c r="M63" i="5"/>
  <c r="O62" i="5"/>
  <c r="M62" i="5"/>
  <c r="N62" i="5" s="1"/>
  <c r="O61" i="5"/>
  <c r="M61" i="5"/>
  <c r="N61" i="5" s="1"/>
  <c r="O60" i="5"/>
  <c r="M60" i="5"/>
  <c r="O59" i="5"/>
  <c r="M59" i="5"/>
  <c r="O58" i="5"/>
  <c r="M58" i="5"/>
  <c r="O57" i="5"/>
  <c r="M57" i="5"/>
  <c r="O56" i="5"/>
  <c r="M56" i="5"/>
  <c r="O55" i="5"/>
  <c r="M55" i="5"/>
  <c r="O54" i="5"/>
  <c r="M54" i="5"/>
  <c r="O53" i="5"/>
  <c r="M53" i="5"/>
  <c r="O52" i="5"/>
  <c r="M52" i="5"/>
  <c r="N52" i="5" s="1"/>
  <c r="O51" i="5"/>
  <c r="M51" i="5"/>
  <c r="O50" i="5"/>
  <c r="M50" i="5"/>
  <c r="N50" i="5" s="1"/>
  <c r="O49" i="5"/>
  <c r="M49" i="5"/>
  <c r="N49" i="5" s="1"/>
  <c r="O48" i="5"/>
  <c r="M48" i="5"/>
  <c r="O47" i="5"/>
  <c r="M47" i="5"/>
  <c r="O46" i="5"/>
  <c r="M46" i="5"/>
  <c r="N46" i="5" s="1"/>
  <c r="O45" i="5"/>
  <c r="M45" i="5"/>
  <c r="O44" i="5"/>
  <c r="M44" i="5"/>
  <c r="O43" i="5"/>
  <c r="M43" i="5"/>
  <c r="O42" i="5"/>
  <c r="M42" i="5"/>
  <c r="N42" i="5" s="1"/>
  <c r="O41" i="5"/>
  <c r="M41" i="5"/>
  <c r="O40" i="5"/>
  <c r="M40" i="5"/>
  <c r="N40" i="5" s="1"/>
  <c r="O39" i="5"/>
  <c r="M39" i="5"/>
  <c r="O38" i="5"/>
  <c r="M38" i="5"/>
  <c r="N38" i="5" s="1"/>
  <c r="O37" i="5"/>
  <c r="M37" i="5"/>
  <c r="N37" i="5" s="1"/>
  <c r="O36" i="5"/>
  <c r="M36" i="5"/>
  <c r="N36" i="5" s="1"/>
  <c r="O35" i="5"/>
  <c r="M35" i="5"/>
  <c r="N35" i="5" s="1"/>
  <c r="O34" i="5"/>
  <c r="M34" i="5"/>
  <c r="O33" i="5"/>
  <c r="M33" i="5"/>
  <c r="O32" i="5"/>
  <c r="M32" i="5"/>
  <c r="O31" i="5"/>
  <c r="M31" i="5"/>
  <c r="O30" i="5"/>
  <c r="M30" i="5"/>
  <c r="N30" i="5" s="1"/>
  <c r="O29" i="5"/>
  <c r="M29" i="5"/>
  <c r="O28" i="5"/>
  <c r="M28" i="5"/>
  <c r="N28" i="5" s="1"/>
  <c r="O27" i="5"/>
  <c r="M27" i="5"/>
  <c r="N27" i="5" s="1"/>
  <c r="O26" i="5"/>
  <c r="M26" i="5"/>
  <c r="O25" i="5"/>
  <c r="M25" i="5"/>
  <c r="O24" i="5"/>
  <c r="M24" i="5"/>
  <c r="N24" i="5" s="1"/>
  <c r="O23" i="5"/>
  <c r="M23" i="5"/>
  <c r="O22" i="5"/>
  <c r="M22" i="5"/>
  <c r="O21" i="5"/>
  <c r="M21" i="5"/>
  <c r="O20" i="5"/>
  <c r="M20" i="5"/>
  <c r="O19" i="5"/>
  <c r="M19" i="5"/>
  <c r="O18" i="5"/>
  <c r="M18" i="5"/>
  <c r="N18" i="5" s="1"/>
  <c r="O17" i="5"/>
  <c r="M17" i="5"/>
  <c r="O16" i="5"/>
  <c r="M16" i="5"/>
  <c r="N16" i="5" s="1"/>
  <c r="O15" i="5"/>
  <c r="M15" i="5"/>
  <c r="N15" i="5" s="1"/>
  <c r="O14" i="5"/>
  <c r="M14" i="5"/>
  <c r="O13" i="5"/>
  <c r="M13" i="5"/>
  <c r="O12" i="5"/>
  <c r="M12" i="5"/>
  <c r="N12" i="5" s="1"/>
  <c r="O11" i="5"/>
  <c r="M11" i="5"/>
  <c r="O10" i="5"/>
  <c r="M10" i="5"/>
  <c r="O9" i="5"/>
  <c r="M9" i="5"/>
  <c r="O8" i="5"/>
  <c r="M8" i="5"/>
  <c r="O7" i="5"/>
  <c r="M7" i="5"/>
  <c r="O6" i="5"/>
  <c r="M6" i="5"/>
  <c r="N6" i="5" s="1"/>
  <c r="O5" i="5"/>
  <c r="M5" i="5"/>
  <c r="O4" i="5"/>
  <c r="M4" i="5"/>
  <c r="N4" i="5" s="1"/>
  <c r="O3" i="5"/>
  <c r="M3" i="5"/>
  <c r="N3" i="5" s="1"/>
  <c r="N147" i="3"/>
  <c r="M147" i="3"/>
  <c r="N146" i="3"/>
  <c r="L146" i="3"/>
  <c r="M146" i="3" s="1"/>
  <c r="N145" i="3"/>
  <c r="L145" i="3"/>
  <c r="N144" i="3"/>
  <c r="L144" i="3"/>
  <c r="M144" i="3" s="1"/>
  <c r="N143" i="3"/>
  <c r="L143" i="3"/>
  <c r="M143" i="3" s="1"/>
  <c r="N142" i="3"/>
  <c r="L142" i="3"/>
  <c r="M142" i="3" s="1"/>
  <c r="N141" i="3"/>
  <c r="L141" i="3"/>
  <c r="M141" i="3" s="1"/>
  <c r="N140" i="3"/>
  <c r="L140" i="3"/>
  <c r="N139" i="3"/>
  <c r="L139" i="3"/>
  <c r="N138" i="3"/>
  <c r="L138" i="3"/>
  <c r="N137" i="3"/>
  <c r="L137" i="3"/>
  <c r="N136" i="3"/>
  <c r="L136" i="3"/>
  <c r="M136" i="3" s="1"/>
  <c r="N135" i="3"/>
  <c r="L135" i="3"/>
  <c r="N134" i="3"/>
  <c r="L134" i="3"/>
  <c r="N133" i="3"/>
  <c r="L133" i="3"/>
  <c r="L132" i="3"/>
  <c r="N131" i="3"/>
  <c r="L131" i="3"/>
  <c r="N130" i="3"/>
  <c r="L130" i="3"/>
  <c r="M130" i="3" s="1"/>
  <c r="N129" i="3"/>
  <c r="L129" i="3"/>
  <c r="N128" i="3"/>
  <c r="L128" i="3"/>
  <c r="N127" i="3"/>
  <c r="L127" i="3"/>
  <c r="N126" i="3"/>
  <c r="L126" i="3"/>
  <c r="N125" i="3"/>
  <c r="L125" i="3"/>
  <c r="M125" i="3" s="1"/>
  <c r="N124" i="3"/>
  <c r="L124" i="3"/>
  <c r="M124" i="3" s="1"/>
  <c r="N123" i="3"/>
  <c r="L123" i="3"/>
  <c r="M123" i="3" s="1"/>
  <c r="N122" i="3"/>
  <c r="L122" i="3"/>
  <c r="M122" i="3" s="1"/>
  <c r="N121" i="3"/>
  <c r="L121" i="3"/>
  <c r="M121" i="3" s="1"/>
  <c r="N120" i="3"/>
  <c r="L120" i="3"/>
  <c r="M120" i="3" s="1"/>
  <c r="N119" i="3"/>
  <c r="L119" i="3"/>
  <c r="N118" i="3"/>
  <c r="L118" i="3"/>
  <c r="M118" i="3" s="1"/>
  <c r="N117" i="3"/>
  <c r="L117" i="3"/>
  <c r="N116" i="3"/>
  <c r="L116" i="3"/>
  <c r="N115" i="3"/>
  <c r="L115" i="3"/>
  <c r="M115" i="3" s="1"/>
  <c r="N114" i="3"/>
  <c r="L114" i="3"/>
  <c r="N113" i="3"/>
  <c r="L113" i="3"/>
  <c r="N112" i="3"/>
  <c r="L112" i="3"/>
  <c r="N111" i="3"/>
  <c r="L111" i="3"/>
  <c r="N110" i="3"/>
  <c r="L110" i="3"/>
  <c r="M110" i="3" s="1"/>
  <c r="N109" i="3"/>
  <c r="L109" i="3"/>
  <c r="M109" i="3" s="1"/>
  <c r="N108" i="3"/>
  <c r="L108" i="3"/>
  <c r="N107" i="3"/>
  <c r="L107" i="3"/>
  <c r="N106" i="3"/>
  <c r="L106" i="3"/>
  <c r="M106" i="3" s="1"/>
  <c r="N105" i="3"/>
  <c r="L105" i="3"/>
  <c r="N104" i="3"/>
  <c r="L104" i="3"/>
  <c r="N103" i="3"/>
  <c r="L103" i="3"/>
  <c r="N102" i="3"/>
  <c r="L102" i="3"/>
  <c r="M102" i="3" s="1"/>
  <c r="N101" i="3"/>
  <c r="L101" i="3"/>
  <c r="N100" i="3"/>
  <c r="L100" i="3"/>
  <c r="N99" i="3"/>
  <c r="L99" i="3"/>
  <c r="N98" i="3"/>
  <c r="L98" i="3"/>
  <c r="N97" i="3"/>
  <c r="L97" i="3"/>
  <c r="M97" i="3" s="1"/>
  <c r="N96" i="3"/>
  <c r="L96" i="3"/>
  <c r="M96" i="3" s="1"/>
  <c r="N95" i="3"/>
  <c r="L95" i="3"/>
  <c r="N94" i="3"/>
  <c r="L94" i="3"/>
  <c r="N93" i="3"/>
  <c r="L93" i="3"/>
  <c r="N92" i="3"/>
  <c r="L92" i="3"/>
  <c r="N91" i="3"/>
  <c r="L91" i="3"/>
  <c r="N90" i="3"/>
  <c r="L90" i="3"/>
  <c r="M90" i="3" s="1"/>
  <c r="N89" i="3"/>
  <c r="L89" i="3"/>
  <c r="N88" i="3"/>
  <c r="L88" i="3"/>
  <c r="L87" i="3"/>
  <c r="M87" i="3" s="1"/>
  <c r="N86" i="3"/>
  <c r="L86" i="3"/>
  <c r="N85" i="3"/>
  <c r="L85" i="3"/>
  <c r="N84" i="3"/>
  <c r="L84" i="3"/>
  <c r="M84" i="3" s="1"/>
  <c r="N83" i="3"/>
  <c r="L83" i="3"/>
  <c r="N82" i="3"/>
  <c r="L82" i="3"/>
  <c r="N81" i="3"/>
  <c r="L81" i="3"/>
  <c r="M81" i="3" s="1"/>
  <c r="N80" i="3"/>
  <c r="L80" i="3"/>
  <c r="N79" i="3"/>
  <c r="L79" i="3"/>
  <c r="M79" i="3" s="1"/>
  <c r="N78" i="3"/>
  <c r="L78" i="3"/>
  <c r="M78" i="3" s="1"/>
  <c r="N77" i="3"/>
  <c r="L77" i="3"/>
  <c r="N76" i="3"/>
  <c r="L76" i="3"/>
  <c r="M76" i="3" s="1"/>
  <c r="N75" i="3"/>
  <c r="L75" i="3"/>
  <c r="M75" i="3" s="1"/>
  <c r="N74" i="3"/>
  <c r="L74" i="3"/>
  <c r="N73" i="3"/>
  <c r="L73" i="3"/>
  <c r="M73" i="3" s="1"/>
  <c r="N72" i="3"/>
  <c r="L72" i="3"/>
  <c r="M72" i="3" s="1"/>
  <c r="Q71" i="3"/>
  <c r="N71" i="3" s="1"/>
  <c r="L71" i="3"/>
  <c r="N70" i="3"/>
  <c r="L70" i="3"/>
  <c r="M70" i="3" s="1"/>
  <c r="N69" i="3"/>
  <c r="L69" i="3"/>
  <c r="N68" i="3"/>
  <c r="L68" i="3"/>
  <c r="N67" i="3"/>
  <c r="L67" i="3"/>
  <c r="Q66" i="3"/>
  <c r="N66" i="3" s="1"/>
  <c r="L66" i="3"/>
  <c r="N65" i="3"/>
  <c r="L65" i="3"/>
  <c r="M65" i="3" s="1"/>
  <c r="N64" i="3"/>
  <c r="L64" i="3"/>
  <c r="M64" i="3" s="1"/>
  <c r="N63" i="3"/>
  <c r="L63" i="3"/>
  <c r="N62" i="3"/>
  <c r="L62" i="3"/>
  <c r="N61" i="3"/>
  <c r="L61" i="3"/>
  <c r="M61" i="3" s="1"/>
  <c r="N60" i="3"/>
  <c r="L60" i="3"/>
  <c r="M60" i="3" s="1"/>
  <c r="N59" i="3"/>
  <c r="L59" i="3"/>
  <c r="M59" i="3" s="1"/>
  <c r="N58" i="3"/>
  <c r="L58" i="3"/>
  <c r="N57" i="3"/>
  <c r="L57" i="3"/>
  <c r="M57" i="3" s="1"/>
  <c r="N56" i="3"/>
  <c r="L56" i="3"/>
  <c r="L55" i="3"/>
  <c r="M55" i="3" s="1"/>
  <c r="N54" i="3"/>
  <c r="L54" i="3"/>
  <c r="M54" i="3" s="1"/>
  <c r="L53" i="3"/>
  <c r="M53" i="3" s="1"/>
  <c r="N52" i="3"/>
  <c r="L52" i="3"/>
  <c r="M52" i="3" s="1"/>
  <c r="L51" i="3"/>
  <c r="L50" i="3"/>
  <c r="N49" i="3"/>
  <c r="L49" i="3"/>
  <c r="N48" i="3"/>
  <c r="L48" i="3"/>
  <c r="L47" i="3"/>
  <c r="L46" i="3"/>
  <c r="N45" i="3"/>
  <c r="L45" i="3"/>
  <c r="L44" i="3"/>
  <c r="L43" i="3"/>
  <c r="N42" i="3"/>
  <c r="L42" i="3"/>
  <c r="N41" i="3"/>
  <c r="L41" i="3"/>
  <c r="M41" i="3" s="1"/>
  <c r="N40" i="3"/>
  <c r="L40" i="3"/>
  <c r="M40" i="3" s="1"/>
  <c r="L38" i="3"/>
  <c r="M38" i="3" s="1"/>
  <c r="L37" i="3"/>
  <c r="M37" i="3" s="1"/>
  <c r="N36" i="3"/>
  <c r="L36" i="3"/>
  <c r="M36" i="3" s="1"/>
  <c r="N35" i="3"/>
  <c r="L35" i="3"/>
  <c r="N34" i="3"/>
  <c r="L34" i="3"/>
  <c r="L33" i="3"/>
  <c r="N32" i="3"/>
  <c r="L32" i="3"/>
  <c r="N31" i="3"/>
  <c r="L31" i="3"/>
  <c r="N30" i="3"/>
  <c r="L30" i="3"/>
  <c r="L29" i="3"/>
  <c r="L28" i="3"/>
  <c r="L27" i="3"/>
  <c r="L26" i="3"/>
  <c r="L21" i="3"/>
  <c r="L18" i="3"/>
  <c r="L17" i="3"/>
  <c r="M17" i="3" s="1"/>
  <c r="L10" i="3"/>
  <c r="M10" i="3" s="1"/>
  <c r="K3" i="3"/>
  <c r="M62" i="3" l="1"/>
  <c r="N11" i="5"/>
  <c r="M80" i="3"/>
  <c r="M63" i="3"/>
  <c r="M98" i="3"/>
  <c r="M48" i="3"/>
  <c r="M93" i="3"/>
  <c r="M88" i="3"/>
  <c r="M47" i="3"/>
  <c r="M119" i="3"/>
  <c r="M126" i="3"/>
  <c r="M135" i="3"/>
  <c r="M140" i="3"/>
  <c r="M42" i="3"/>
  <c r="M58" i="3"/>
  <c r="M86" i="3"/>
  <c r="M95" i="3"/>
  <c r="M128" i="3"/>
  <c r="M69" i="3"/>
  <c r="M83" i="3"/>
  <c r="M100" i="3"/>
  <c r="M108" i="3"/>
  <c r="M111" i="3"/>
  <c r="M46" i="3"/>
  <c r="M49" i="3"/>
  <c r="M77" i="3"/>
  <c r="M134" i="3"/>
  <c r="M74" i="3"/>
  <c r="M113" i="3"/>
  <c r="M85" i="3"/>
  <c r="M107" i="3"/>
  <c r="M18" i="3"/>
  <c r="M56" i="3"/>
  <c r="M89" i="3"/>
  <c r="M94" i="3"/>
  <c r="M35" i="3"/>
  <c r="M68" i="3"/>
  <c r="M133" i="3"/>
  <c r="M21" i="3"/>
  <c r="M43" i="3"/>
  <c r="M44" i="3"/>
  <c r="M45" i="3"/>
  <c r="M67" i="3"/>
  <c r="M99" i="3"/>
  <c r="M112" i="3"/>
  <c r="M127" i="3"/>
  <c r="M137" i="3"/>
  <c r="M33" i="3"/>
  <c r="M34" i="3"/>
  <c r="M138" i="3"/>
  <c r="M139" i="3"/>
  <c r="M101" i="3"/>
  <c r="M114" i="3"/>
  <c r="M129" i="3"/>
  <c r="M50" i="3"/>
  <c r="M51" i="3"/>
  <c r="M71" i="3"/>
  <c r="M82" i="3"/>
  <c r="M91" i="3"/>
  <c r="M103" i="3"/>
  <c r="M116" i="3"/>
  <c r="M131" i="3"/>
  <c r="M132" i="3"/>
  <c r="M92" i="3"/>
  <c r="M104" i="3"/>
  <c r="M105" i="3"/>
  <c r="M117" i="3"/>
  <c r="M145" i="3"/>
  <c r="N5" i="5"/>
  <c r="N45" i="5"/>
  <c r="N99" i="5"/>
  <c r="N140" i="5"/>
  <c r="N39" i="5"/>
  <c r="N156" i="5"/>
  <c r="N144" i="5"/>
  <c r="N32" i="5"/>
  <c r="N153" i="5"/>
  <c r="N25" i="5"/>
  <c r="N31" i="5"/>
  <c r="N54" i="5"/>
  <c r="N134" i="5"/>
  <c r="N47" i="5"/>
  <c r="N53" i="5"/>
  <c r="N8" i="5"/>
  <c r="N152" i="5"/>
  <c r="N34" i="5"/>
  <c r="N119" i="5"/>
  <c r="N29" i="5"/>
  <c r="N63" i="5"/>
  <c r="N138" i="5"/>
  <c r="N143" i="5"/>
  <c r="N101" i="5"/>
  <c r="N17" i="5"/>
  <c r="N20" i="5"/>
  <c r="N55" i="5"/>
  <c r="N67" i="5"/>
  <c r="N96" i="5"/>
  <c r="N111" i="5"/>
  <c r="N128" i="5"/>
  <c r="N51" i="5"/>
  <c r="N81" i="5"/>
  <c r="N120" i="5"/>
  <c r="N110" i="5"/>
  <c r="N124" i="5"/>
  <c r="N112" i="5"/>
  <c r="N151" i="5"/>
  <c r="N57" i="5"/>
  <c r="N69" i="5"/>
  <c r="N72" i="5"/>
  <c r="N87" i="5"/>
  <c r="N97" i="5"/>
  <c r="N90" i="5"/>
  <c r="N150" i="5"/>
  <c r="N60" i="5"/>
  <c r="N75" i="5"/>
  <c r="N86" i="5"/>
  <c r="N88" i="5"/>
  <c r="N85" i="5"/>
  <c r="N95" i="5"/>
  <c r="N158" i="5"/>
  <c r="N149" i="5"/>
  <c r="N19" i="5"/>
  <c r="N41" i="5"/>
  <c r="N66" i="5"/>
  <c r="N78" i="5"/>
  <c r="N13" i="5"/>
  <c r="N91" i="5"/>
  <c r="N93" i="5"/>
  <c r="N117" i="5"/>
  <c r="N59" i="5"/>
  <c r="N71" i="5"/>
  <c r="N132" i="5"/>
  <c r="N7" i="5"/>
  <c r="N106" i="5"/>
  <c r="N115" i="5"/>
  <c r="N23" i="5"/>
  <c r="N65" i="5"/>
  <c r="N77" i="5"/>
  <c r="N102" i="5"/>
  <c r="N43" i="5"/>
  <c r="N56" i="5"/>
  <c r="N21" i="5"/>
  <c r="N127" i="5"/>
  <c r="N126" i="5"/>
  <c r="N89" i="5"/>
  <c r="N68" i="5"/>
  <c r="N10" i="5"/>
  <c r="N33" i="5"/>
  <c r="N44" i="5"/>
  <c r="N79" i="5"/>
  <c r="N9" i="5"/>
  <c r="N22" i="5"/>
  <c r="N80" i="5"/>
  <c r="N136" i="5"/>
  <c r="N121" i="5"/>
  <c r="N137" i="5"/>
  <c r="N92" i="5"/>
  <c r="N103" i="5"/>
  <c r="N116" i="5"/>
  <c r="N58" i="5"/>
  <c r="N70" i="5"/>
  <c r="N82" i="5"/>
  <c r="N83" i="5"/>
  <c r="N108" i="5"/>
  <c r="N98" i="5"/>
  <c r="N113" i="5"/>
  <c r="N14" i="5"/>
  <c r="N26" i="5"/>
  <c r="N48" i="5"/>
  <c r="N157" i="5"/>
  <c r="N84" i="5"/>
  <c r="N125" i="5"/>
  <c r="N148" i="5"/>
  <c r="N154" i="5"/>
</calcChain>
</file>

<file path=xl/sharedStrings.xml><?xml version="1.0" encoding="utf-8"?>
<sst xmlns="http://schemas.openxmlformats.org/spreadsheetml/2006/main" count="2300" uniqueCount="1356">
  <si>
    <t>ИКЗ</t>
  </si>
  <si>
    <t>Дата извещения</t>
  </si>
  <si>
    <t>Номер реестровой записи контракта</t>
  </si>
  <si>
    <t>Дата заключения контракта</t>
  </si>
  <si>
    <t>№ Контракта</t>
  </si>
  <si>
    <t>Поставщик</t>
  </si>
  <si>
    <t>Ссылка на ЕИС</t>
  </si>
  <si>
    <t>МНН закупаемого лекарственного препарата</t>
  </si>
  <si>
    <t>НМЦК (руб.)</t>
  </si>
  <si>
    <t>Эмицизумаб, 
раствор для подкожного введения, 150 мг/мл, 0,4 мл</t>
  </si>
  <si>
    <t>I</t>
  </si>
  <si>
    <t>II</t>
  </si>
  <si>
    <t>III</t>
  </si>
  <si>
    <t>Основание для заключения
Номер извещения/ распоряжение/ ст. № 44-ФЗ</t>
  </si>
  <si>
    <t>цена по контракту</t>
  </si>
  <si>
    <t>цена с учетом ДС к контракту</t>
  </si>
  <si>
    <t>Страна происхождения</t>
  </si>
  <si>
    <t>Торговое наименование</t>
  </si>
  <si>
    <t>единица измерения</t>
  </si>
  <si>
    <t>лекарственная форма по спецификации</t>
  </si>
  <si>
    <t>Количество поставляемого Товара</t>
  </si>
  <si>
    <t>общеее Количество</t>
  </si>
  <si>
    <t>Срок поставки согласно ГК</t>
  </si>
  <si>
    <t>Россия</t>
  </si>
  <si>
    <t>МЕ</t>
  </si>
  <si>
    <t>Швеция</t>
  </si>
  <si>
    <t>Нувик</t>
  </si>
  <si>
    <t>мл</t>
  </si>
  <si>
    <t>таблетка</t>
  </si>
  <si>
    <t>ЕД</t>
  </si>
  <si>
    <t>0873400003921000074</t>
  </si>
  <si>
    <t>0873400003921000075</t>
  </si>
  <si>
    <t>Долутегравир, таблетки, 
покрытые пленочной оболочкой, 50 мг</t>
  </si>
  <si>
    <t>211970515020277050100100190012120244</t>
  </si>
  <si>
    <t>Ралтегравир, таблетки,
 покрытые пленочной оболочкой, 400 мг</t>
  </si>
  <si>
    <t>211970515020277050100100210012120244</t>
  </si>
  <si>
    <t>Германия</t>
  </si>
  <si>
    <t>шт</t>
  </si>
  <si>
    <t>Исентресс®</t>
  </si>
  <si>
    <t>Швейцария</t>
  </si>
  <si>
    <t>Ирландия</t>
  </si>
  <si>
    <t>1512 вич</t>
  </si>
  <si>
    <t>0873400003921000168</t>
  </si>
  <si>
    <t>0873400003921000169</t>
  </si>
  <si>
    <t>30 355 643,00</t>
  </si>
  <si>
    <t>211970515020277050100100220732120244</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</si>
  <si>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</si>
  <si>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шт.</t>
  </si>
  <si>
    <t>211970515020277050100100220722120244</t>
  </si>
  <si>
    <t xml:space="preserve">Нарлапревир, таблетки покрытые пленочной оболочкой, 100 мг </t>
  </si>
  <si>
    <t>Окрелизумаб, концентрат для приготовления раствора для инфузий, 30 мг/мл</t>
  </si>
  <si>
    <t>0873400003921000074-0001</t>
  </si>
  <si>
    <t>0873400003921000075-0001</t>
  </si>
  <si>
    <t>таблетки покрытые пленочной оболочкой, 400 мг (флакон) 60 х 1 (пачка картонная)</t>
  </si>
  <si>
    <t>таблетки, покрытые пленочной оболочкой, 
50 мг (флакон) 30 х 1 (пачка картонная)</t>
  </si>
  <si>
    <t>Тивикай®</t>
  </si>
  <si>
    <t>мг</t>
  </si>
  <si>
    <t>1. Гемлибра®
2. Гемлибра®</t>
  </si>
  <si>
    <t>Нормативно-правовой акт, в рамках которого осуществляется централизованная закупка лекарственных препаратов</t>
  </si>
  <si>
    <t>https://zakupki.gov.ru/epz/contract/contractCard/common-info.html?reestrNumber=1970515020221000096</t>
  </si>
  <si>
    <t>https://zakupki.gov.ru/epz/contract/contractCard/common-info.html?reestrNumber=1970515020221000132</t>
  </si>
  <si>
    <t xml:space="preserve">Имиглюцераза, лиофилизат для приготовления раствора для инфузий, 400 ЕД </t>
  </si>
  <si>
    <t>Окревус®</t>
  </si>
  <si>
    <t>0873400003921000168-0001</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</si>
  <si>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</si>
  <si>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</si>
  <si>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0873400003921000169-0001</t>
  </si>
  <si>
    <t>Арланса®</t>
  </si>
  <si>
    <t>Таблетки, покрытые пленочной оболочкой, 100 мг (флакон) 56 х 1 (пачка картонная)</t>
  </si>
  <si>
    <t>Тебериф®</t>
  </si>
  <si>
    <t>статус исполнения Контракта</t>
  </si>
  <si>
    <t>в стадии исполнения</t>
  </si>
  <si>
    <t>https://zakupki.gov.ru/epz/contract/contractCard/common-info.html?reestrNumber=1970515020221000185</t>
  </si>
  <si>
    <t>https://zakupki.gov.ru/epz/contract/contractCard/common-info.html?reestrNumber=1970515020221000187</t>
  </si>
  <si>
    <t>ООО "ИРВИН"</t>
  </si>
  <si>
    <t>Тизабри</t>
  </si>
  <si>
    <t>АО "Р-Фарм"</t>
  </si>
  <si>
    <t>АО "Фармимэкс"</t>
  </si>
  <si>
    <t>раствор для подкожного введения</t>
  </si>
  <si>
    <t>лиофилизат для приготовления раствора для внутривенного введения</t>
  </si>
  <si>
    <t>АО "Фармстандарт"</t>
  </si>
  <si>
    <t>https://zakupki.gov.ru/epz/contract/contractCard/common-info.html?reestrNumber=1970515020221000202</t>
  </si>
  <si>
    <t>0873400003921000238</t>
  </si>
  <si>
    <t>211970515020277050100100140042120244</t>
  </si>
  <si>
    <t xml:space="preserve">Интерферон бета-1а, раствор для подкожного введения, 44 мкг (12 млн. МЕ) </t>
  </si>
  <si>
    <t>0873400003921000240</t>
  </si>
  <si>
    <t>211970515020277050100100290122120244</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</si>
  <si>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</si>
  <si>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Даратумумаб, концентрат для приготовления раствора для инфузий, 20 мг/мл, 20 мл</t>
  </si>
  <si>
    <t xml:space="preserve"> 0873400003921000248</t>
  </si>
  <si>
    <t>211970515020277050100100550032120244</t>
  </si>
  <si>
    <t xml:space="preserve"> 0873400003921000249</t>
  </si>
  <si>
    <t>211970515020277050100100140062120244</t>
  </si>
  <si>
    <t xml:space="preserve"> Интерферон бета-1а, раствор для подкожного введения, 44 мкг (12 млн. МЕ) </t>
  </si>
  <si>
    <t>211970515020277050100100140052120244</t>
  </si>
  <si>
    <t xml:space="preserve"> 0873400003921000250</t>
  </si>
  <si>
    <t xml:space="preserve"> Интерферон бета-1b, лиофилизат для приготовления раствора для подкожного введения и/или раствор для подкожного введения, 8-9,6 млн. МЕ </t>
  </si>
  <si>
    <t xml:space="preserve">Даратумумаб, концентрат для приготовления раствора для инфузий, 20 мг/мл, 20 мл </t>
  </si>
  <si>
    <t xml:space="preserve"> 0873400003921000251</t>
  </si>
  <si>
    <t>211970515020277050100100550022120244</t>
  </si>
  <si>
    <t xml:space="preserve"> 0873400003921000252</t>
  </si>
  <si>
    <t>211970515020277050100100550012120244</t>
  </si>
  <si>
    <t xml:space="preserve">Антиингибиторный коагулянтный комплекс, лиофилизат для приготовления раствора для инфузий, 1000 ЕД </t>
  </si>
  <si>
    <t xml:space="preserve"> 0873400003921000253</t>
  </si>
  <si>
    <t>211970515020277050100100290132120244</t>
  </si>
  <si>
    <t xml:space="preserve">ЕД </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</si>
  <si>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</si>
  <si>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 xml:space="preserve"> 0873400003921000254</t>
  </si>
  <si>
    <t>211970515020277050100100290142120244</t>
  </si>
  <si>
    <t xml:space="preserve"> Натализумаб, концентрат для приготовления раствора для инфузий, 20 мг/мл </t>
  </si>
  <si>
    <t xml:space="preserve"> 0873400003921000258</t>
  </si>
  <si>
    <t>211970515020277050100100560012120244</t>
  </si>
  <si>
    <t>Лопинавир + Ритонавир, таблетки, покрытые пленочной оболочкой, 200 мг + 50 мг</t>
  </si>
  <si>
    <t>211970515020277050100100220822120244</t>
  </si>
  <si>
    <t>0873400003921000281</t>
  </si>
  <si>
    <t>0873400003921000282</t>
  </si>
  <si>
    <t>211970515020277050100100220802120244</t>
  </si>
  <si>
    <t>0873400003921000283</t>
  </si>
  <si>
    <t>211970515020277050100100220812120244</t>
  </si>
  <si>
    <t>0873400003921000238-0001</t>
  </si>
  <si>
    <t>ЗАО "БИОКАД"</t>
  </si>
  <si>
    <t>0873400003921000240-0001</t>
  </si>
  <si>
    <t xml:space="preserve"> 0873400003921000254-0001</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</si>
  <si>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</si>
  <si>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https://zakupki.gov.ru/epz/order/notice/ea44/view/common-info.html?regNumber=0873400003921000254</t>
  </si>
  <si>
    <t>https://zakupki.gov.ru/epz/order/notice/ea44/view/common-info.html?regNumber=0873400003921000238</t>
  </si>
  <si>
    <t>https://zakupki.gov.ru/epz/order/notice/ea44/view/common-info.html?regNumber=0873400003921000240</t>
  </si>
  <si>
    <t>концентрат для приготовления раствора для инфузий</t>
  </si>
  <si>
    <t>0873400003921000258-0001</t>
  </si>
  <si>
    <t>концентрат для 
приготовления раствора для инфузий, 20 мг/мл (флакон) 15 мл х 1 (пачка картонная)</t>
  </si>
  <si>
    <t>0873400003921000253-0001</t>
  </si>
  <si>
    <t>Австрия</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</si>
  <si>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</si>
  <si>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</si>
  <si>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АО "ГлаксоСмитКляйн Трейдинг"</t>
  </si>
  <si>
    <t>https://zakupki.gov.ru/epz/order/notice/ea44/view/common-info.html?regNumber=0873400003921000282</t>
  </si>
  <si>
    <t>0873400003921000282-0001</t>
  </si>
  <si>
    <t>https://zakupki.gov.ru/epz/order/notice/ea44/view/supplier-results.html?regNumber=0873400003921000249</t>
  </si>
  <si>
    <t>0873400003921000249-0001</t>
  </si>
  <si>
    <t>1. Таблетки, покрытые оболочкой; 
2. Таблетки, покрытые оболочкой.</t>
  </si>
  <si>
    <t>https://zakupki.gov.ru/epz/order/notice/ea44/view/supplier-results.html?regNumber=0873400003921000248</t>
  </si>
  <si>
    <t>0873400003921000248-0001</t>
  </si>
  <si>
    <t>ООО "Нанолек"</t>
  </si>
  <si>
    <t>Дарзалекс</t>
  </si>
  <si>
    <t>https://zakupki.gov.ru/epz/order/notice/ea44/view/supplier-results.html?regNumber=0873400003921000250</t>
  </si>
  <si>
    <t>0873400003921000250-0001</t>
  </si>
  <si>
    <t>ООО "БИОТЭК"</t>
  </si>
  <si>
    <t>https://zakupki.gov.ru/epz/order/notice/ea44/view/supplier-results.html?regNumber=0873400003921000252</t>
  </si>
  <si>
    <t>0873400003921000252-0001</t>
  </si>
  <si>
    <t>https://zakupki.gov.ru/epz/order/notice/ea44/view/supplier-results.html?regNumber=0873400003921000253</t>
  </si>
  <si>
    <t>https://zakupki.gov.ru/epz/order/notice/ea44/view/supplier-results.html?regNumber=0873400003921000283</t>
  </si>
  <si>
    <t>0873400003921000283-0001</t>
  </si>
  <si>
    <t>1. Калетра®; 
2. Калидавир®</t>
  </si>
  <si>
    <t>https://zakupki.gov.ru/epz/order/notice/ea44/view/supplier-results.html?regNumber=0873400003921000251</t>
  </si>
  <si>
    <t>0873400003921000251-0001</t>
  </si>
  <si>
    <t xml:space="preserve">Швейцария </t>
  </si>
  <si>
    <t>https://zakupki.gov.ru/epz/order/notice/ea44/view/supplier-results.html?regNumber=0873400003921000281</t>
  </si>
  <si>
    <t>0873400003921000281-0001</t>
  </si>
  <si>
    <t>https://zakupki.gov.ru/epz/order/notice/ea44/view/supplier-results.html?regNumber=0873400003921000258</t>
  </si>
  <si>
    <t>цена с учетом многолетних ГК</t>
  </si>
  <si>
    <t>0873400003921000351</t>
  </si>
  <si>
    <t>0873400003921000352</t>
  </si>
  <si>
    <t>0873400003921000353</t>
  </si>
  <si>
    <t>0873400003921000354</t>
  </si>
  <si>
    <t>0873400003921000355</t>
  </si>
  <si>
    <t>0873400003921000356</t>
  </si>
  <si>
    <t>0873400003921000357</t>
  </si>
  <si>
    <t>0873400003921000358</t>
  </si>
  <si>
    <t>0873400003921000359</t>
  </si>
  <si>
    <t>0873400003921000360</t>
  </si>
  <si>
    <t>0873400003921000361</t>
  </si>
  <si>
    <t>0873400003921000362</t>
  </si>
  <si>
    <t>0873400003921000363</t>
  </si>
  <si>
    <t>Фактор свертывания крови VIII, лиофилизат для приготовления раствора для внутривенного введения и/или инфузий 400-799 МЕ</t>
  </si>
  <si>
    <t>Фактор свертывания крови IX, лиофилизат для  приготовления раствора для внутривенного введения и/или инфузий 1000-1200 МЕ</t>
  </si>
  <si>
    <t>Фактор свертывания крови VIII, лиофилизат для приготовления раствора для внутривенного введения и/или инфузий 800-1400 МЕ</t>
  </si>
  <si>
    <t>Антиингибиторный коагулянтный комплекс, лиофилизат для приготовления раствора для инфузий, 500 ЕД</t>
  </si>
  <si>
    <t xml:space="preserve"> Велаглюцераза альфа, лиофилизат для приготовления раствора для инфузий, 400 ЕД</t>
  </si>
  <si>
    <t>Фактор свертывания крови VIII + Фактор Виллебранда, лиофилизат для приготовления раствора для внутривенного введения, 250 МЕ + 600 МЕ</t>
  </si>
  <si>
    <t xml:space="preserve">Фактор свертывания крови VIII + Фактор Виллебранда, лиофилизат для приготовления раствора для внутривенного введения, 500 МЕ + 1200 МЕ </t>
  </si>
  <si>
    <t>Фактор свертывания крови VIII + Фактор Виллебранда, лиофилизат для приготовления раствора для внутривенного введения, 1000 МЕ + 2400 МЕ</t>
  </si>
  <si>
    <t>Фактор свертывания крови VIII + Фактор Виллебранда, лиофилизат для приготовления раствора для инфузий, 1000 МЕ + 1200 МЕ</t>
  </si>
  <si>
    <t>Фактор свертывания крови VIII + Фактор Виллебранда, лиофилизат для приготовления раствора для внутривенного введения, 450 МЕ + 400 МЕ</t>
  </si>
  <si>
    <t>Фактор свертывания крови VIII, лиофилизат для приготовления раствора для внутривенного введения и/или инфузий 200-399 МЕ</t>
  </si>
  <si>
    <t>Фактор свертывания крови IX, лиофилизат для  приготовления раствора для внутривенного введения и/или инфузий 250 МЕ</t>
  </si>
  <si>
    <t>Фактор свертывания крови IX, лиофилизат для  приготовления раствора для внутривенного введения и/или инфузий 500-600 М</t>
  </si>
  <si>
    <t>211970515020277050100100760012120244</t>
  </si>
  <si>
    <t>211970515020277050100100750012120244</t>
  </si>
  <si>
    <t>211970515020277050100100740012120244</t>
  </si>
  <si>
    <t>211970515020277050100100290202120244</t>
  </si>
  <si>
    <t>211970515020277050100100120072120244</t>
  </si>
  <si>
    <t>211970515020277050100100290172120244</t>
  </si>
  <si>
    <t>211970515020277050100100290152120244</t>
  </si>
  <si>
    <t>211970515020277050100100290182120244</t>
  </si>
  <si>
    <t>211970515020277050100100290192120244</t>
  </si>
  <si>
    <t>211970515020277050100100290162120244</t>
  </si>
  <si>
    <t>211970515020277050100100680012120244</t>
  </si>
  <si>
    <t>211970515020277050100100700012120244</t>
  </si>
  <si>
    <t>211970515020277050100100690012120244</t>
  </si>
  <si>
    <t>0873400003921000364</t>
  </si>
  <si>
    <t>0873400003921000365</t>
  </si>
  <si>
    <t>0873400003921000366</t>
  </si>
  <si>
    <t>0873400003921000367</t>
  </si>
  <si>
    <t>0873400003921000368</t>
  </si>
  <si>
    <t>0873400003921000369</t>
  </si>
  <si>
    <t>0873400003921000370</t>
  </si>
  <si>
    <t>0873400003921000371</t>
  </si>
  <si>
    <t>0873400003921000372</t>
  </si>
  <si>
    <t>0873400003921000373</t>
  </si>
  <si>
    <t>211970515020277050100100140072120244</t>
  </si>
  <si>
    <t>мкг</t>
  </si>
  <si>
    <t>211970515020277050100100520032120244</t>
  </si>
  <si>
    <t xml:space="preserve">Ларонидаза, концентрат для приготовления раствора для инфузий, 100 ЕД/мл </t>
  </si>
  <si>
    <t xml:space="preserve">Галсульфаза, концентрат для приготовления раствора для инфузий, 1 мг/мл </t>
  </si>
  <si>
    <t>211970515020277050100100520012120244</t>
  </si>
  <si>
    <t>211970515020277050100100140082120244</t>
  </si>
  <si>
    <t xml:space="preserve">Интерферон бета-1а, лиофилизат для приготовления раствора для внутримышечного введения, 30 мкг </t>
  </si>
  <si>
    <t>211970515020277050100100290232120244</t>
  </si>
  <si>
    <t>Октоког альфа, лиофилизат для приготовления раствора для внутривенного введения, 
250 МЕ</t>
  </si>
  <si>
    <t>211970515020277050100100520022120244</t>
  </si>
  <si>
    <t>Галсульфаза, концентрат для приготовления раствора для инфузий, 1 мг/мл</t>
  </si>
  <si>
    <t>211970515020277050100100120082120244</t>
  </si>
  <si>
    <t xml:space="preserve">Мороктоког альфа, лиофилизат для приготовления раствора для внутривенного введения, 500 МЕ </t>
  </si>
  <si>
    <t>211970515020277050100100290222120244</t>
  </si>
  <si>
    <t>Мороктоког альфа, лиофилизат для приготовления раствора для внутривенного введения, 2000 МЕ</t>
  </si>
  <si>
    <t>211970515020277050100100290212120244</t>
  </si>
  <si>
    <t xml:space="preserve">Пэгинтерферон бета-1а, раствор для подкожного введения, 125 мкг, 0,5 мл </t>
  </si>
  <si>
    <t>211970515020277050100100730012120244</t>
  </si>
  <si>
    <t>субъекты поставки по Кругу добра/COVID</t>
  </si>
  <si>
    <t>211970515020277050100100290242120244</t>
  </si>
  <si>
    <t>0873400003921000375</t>
  </si>
  <si>
    <t>Фактор свертывания крови VIII + Фактор Виллебранда, лиофилизат для приготовления раствора для инфузий, 500 МЕ + 600 МЕ</t>
  </si>
  <si>
    <t>0873400003921000376</t>
  </si>
  <si>
    <t>211970515020277050100100100112120244</t>
  </si>
  <si>
    <t>Алемтузумаб, 
концентрат для приготовления раствора для инфузий 10 мг/мл</t>
  </si>
  <si>
    <t>0873400003921000377</t>
  </si>
  <si>
    <t>211970515020277050100100290252120244</t>
  </si>
  <si>
    <t xml:space="preserve">Фактор свертывания крови
 VIII + Фактор Виллебранда, лиофилизат для приготовления раствора для инфузий, 250 МЕ + 300 МЕ </t>
  </si>
  <si>
    <t xml:space="preserve"> Симоктоког альфа 
(фактор свертывания крови VIII человеческий рекомбинантный), лиофилизат для приготовления раствора для внутривенного введения, 2000 МЕ</t>
  </si>
  <si>
    <t>0873400003921000378</t>
  </si>
  <si>
    <t>211970515020277050100100290262120244</t>
  </si>
  <si>
    <t>0873400003921000379</t>
  </si>
  <si>
    <t>211970515020277050100100290272120244</t>
  </si>
  <si>
    <t>Симоктоког альфа 
(фактор свертывания крови VIII человеческий рекомбинантный), лиофилизат для приготовления раствора для внутривенного введения, 250 МЕ</t>
  </si>
  <si>
    <t>0873400003921000380</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</si>
  <si>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</si>
  <si>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211970515020277050100100290282120244</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</si>
  <si>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</si>
  <si>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0873400003921000381</t>
  </si>
  <si>
    <t>211970515020277050100100290292120244</t>
  </si>
  <si>
    <t>0873400003921000382</t>
  </si>
  <si>
    <t>211970515020277050100100550042120244</t>
  </si>
  <si>
    <t>Даратумумаб, 
концентрат для приготовления раствора для инфузий, 20 мг/мл, 5 мл</t>
  </si>
  <si>
    <t>Интерферон бета-1а,
 раствор для подкожного введения, 22 мкг (6 млн. МЕ)</t>
  </si>
  <si>
    <t>211970515020277050100100140092120244</t>
  </si>
  <si>
    <t>Бортезомиб, 
лиофилизат для приготовления раствора для внутривенного и подкожного введения, 2,5 мг и/или 3,0 мг и/или 3,5 мг</t>
  </si>
  <si>
    <t>0873400003921000384</t>
  </si>
  <si>
    <t>211970515020277050100100550052120244</t>
  </si>
  <si>
    <t>0873400003921000385</t>
  </si>
  <si>
    <t>211970515020277050100100550072120244</t>
  </si>
  <si>
    <t>Иматиниб, капсулы и/или таблетки,
 покрытые плёночной оболочкой, 400 мг</t>
  </si>
  <si>
    <t>Иматиниб, капсулы и/или таблетки,
 покрытые плёночной оболочкой, 100 мг</t>
  </si>
  <si>
    <t xml:space="preserve"> 211970515020277050100100550062120244</t>
  </si>
  <si>
    <t>0873400003921000386</t>
  </si>
  <si>
    <t>0873400003921000387</t>
  </si>
  <si>
    <t>Такролимус,
 капсулы, 5 мг</t>
  </si>
  <si>
    <t>211970515020277050100100100122120244</t>
  </si>
  <si>
    <t>Эверолимус, 
таблетки и/или таблетки диспергируемые, 0,25 мг</t>
  </si>
  <si>
    <t>0873400003921000388</t>
  </si>
  <si>
    <t>211970515020277050100100650012120244</t>
  </si>
  <si>
    <t>01.03.2023
01.06.2023</t>
  </si>
  <si>
    <t>0873400003921000389</t>
  </si>
  <si>
    <t>211970515020277050100100140102120244</t>
  </si>
  <si>
    <t>Интерферон бета-1b, 
лиофилизат для приготовления раствора для подкожного введения и/или раствор для подкожного введения 8 – 9,6 млн. МЕ</t>
  </si>
  <si>
    <t>0873400003921000390</t>
  </si>
  <si>
    <t>211970515020277050100100140112120244</t>
  </si>
  <si>
    <t>Глатирамера ацетат, 
раствор для подкожного введения, 40 мг/мл</t>
  </si>
  <si>
    <t>0873400003921000391</t>
  </si>
  <si>
    <t>0873400003921000392</t>
  </si>
  <si>
    <t>0873400003921000393</t>
  </si>
  <si>
    <t>0873400003921000394</t>
  </si>
  <si>
    <t>0873400003921000395</t>
  </si>
  <si>
    <t>211970515020277050100100100132120244</t>
  </si>
  <si>
    <t>Микофенолата мофетил, 
капсулы и/или таблетки, покрытые пленочной оболочкой, 250 мг</t>
  </si>
  <si>
    <t>211970515020277050100100630012120244</t>
  </si>
  <si>
    <t>Эверолимус, 
таблетки и/или таблетки диспергируемые, 0,75 мг</t>
  </si>
  <si>
    <t>Эверолимус, 
таблетки и/или таблетки диспергируемые, 0,5 мг</t>
  </si>
  <si>
    <t>211970515020277050100100640012120244</t>
  </si>
  <si>
    <t>211970515020277050100100550082120244</t>
  </si>
  <si>
    <t>Ритуксимаб,
концентрат для приготовления раствора для инфузий 10 мг/мл</t>
  </si>
  <si>
    <t>211970515020277050100100100142120244</t>
  </si>
  <si>
    <t xml:space="preserve">Такролимус, капсулы, 1 мг </t>
  </si>
  <si>
    <t>Эмицизумаб,
 раствор для подкожного введения, 150 мг/мл, 0,7 мл</t>
  </si>
  <si>
    <t>0873400003921000396</t>
  </si>
  <si>
    <t>211970515020277050100100660032120244</t>
  </si>
  <si>
    <t>0873400003921000397</t>
  </si>
  <si>
    <t>0873400003921000398</t>
  </si>
  <si>
    <t>0873400003921000399</t>
  </si>
  <si>
    <t>0873400003921000400</t>
  </si>
  <si>
    <t>0873400003921000401</t>
  </si>
  <si>
    <t>0873400003921000402</t>
  </si>
  <si>
    <t>0873400003921000403</t>
  </si>
  <si>
    <t>0873400003921000404</t>
  </si>
  <si>
    <t>0873400003921000405</t>
  </si>
  <si>
    <t>0873400003921000406</t>
  </si>
  <si>
    <t>0873400003921000407</t>
  </si>
  <si>
    <t>0873400003921000408</t>
  </si>
  <si>
    <t>0873400003921000409</t>
  </si>
  <si>
    <t>0873400003921000410</t>
  </si>
  <si>
    <t>0873400003921000411</t>
  </si>
  <si>
    <t>0873400003921000412</t>
  </si>
  <si>
    <t>Ритуксимаб, 
раствор для подкожного введения 1400 мг/11,7 мл и/или 1600 мг/13,4 мл и/или 1600 мг</t>
  </si>
  <si>
    <t>211970515020277050100100550092120244</t>
  </si>
  <si>
    <t>Эмицизумаб,
 раствор для подкожного введения, 30 мг/мл</t>
  </si>
  <si>
    <t>211970515020277050100100660042120244</t>
  </si>
  <si>
    <t>211970515020277050100100660022120244</t>
  </si>
  <si>
    <t>211970515020277050100100290302120244</t>
  </si>
  <si>
    <t xml:space="preserve">Эптаког альфа (активированный),
 лиофилизат для приготовления раствора для внутривенного введения, 4,8 мг и/или 5,0 мг (250 КЕД) </t>
  </si>
  <si>
    <t>Эмицизумаб, 
раствор для подкожного введения, 150 мг/мл, 1 мл</t>
  </si>
  <si>
    <t>211970515020277050100100660012120244</t>
  </si>
  <si>
    <t xml:space="preserve">Такролимус, капсулы, 0,5 мг </t>
  </si>
  <si>
    <t>211970515020277050100100100152120244</t>
  </si>
  <si>
    <t>Ритуксимаб, 
концентрат для приготовления раствора для инфузий 10 мг/мл, 10 мл</t>
  </si>
  <si>
    <t>211970515020277050100100550102120244</t>
  </si>
  <si>
    <t>Идурсульфаза, 
концентрат для приготовления раствора для инфузий, 2 мг/мл</t>
  </si>
  <si>
    <t>211970515020277050100100520082120244</t>
  </si>
  <si>
    <t>211970515020277050100100520052120244</t>
  </si>
  <si>
    <t>211970515020277050100100520062120244</t>
  </si>
  <si>
    <t>Идурсульфаза,
 концентрат для приготовления раствора для инфузий, 2 мг/мл</t>
  </si>
  <si>
    <t>211970515020277050100100520072120244</t>
  </si>
  <si>
    <t>Талиглюцераза альфа,
 лиофилизат для приготовления концентрата для приготовления раствора для инфузий, 200 ЕД</t>
  </si>
  <si>
    <t>211970515020277050100100120092120244</t>
  </si>
  <si>
    <t xml:space="preserve">Идурсульфаза бета, 
концентрат для приготовления раствора для инфузий, 2 мг/мл </t>
  </si>
  <si>
    <t>211970515020277050100100520042120244</t>
  </si>
  <si>
    <t>Мороктоког альфа, 
лиофилизат для приготовления раствора для внутривенного введения, 1000 МЕ</t>
  </si>
  <si>
    <t>211970515020277050100100290352120244</t>
  </si>
  <si>
    <t>Нонаког альфа, 
лиофилизат для приготовления раствора для внутривенного введения, 500 МЕ</t>
  </si>
  <si>
    <t>211970515020277050100100290312120244</t>
  </si>
  <si>
    <t>211970515020277050100100290362120244</t>
  </si>
  <si>
    <t>0873400003921000354-0001</t>
  </si>
  <si>
    <t>0873400003921000359-0001</t>
  </si>
  <si>
    <t>0873400003921000358-0001</t>
  </si>
  <si>
    <t>0873400003921000360-0001</t>
  </si>
  <si>
    <t>0873400003921000361-0001</t>
  </si>
  <si>
    <t>0873400003921000362-0001</t>
  </si>
  <si>
    <t>Лиофилизат для приготовления раствора для инфузий</t>
  </si>
  <si>
    <t>Испания</t>
  </si>
  <si>
    <t>Вилате</t>
  </si>
  <si>
    <t>Октанат</t>
  </si>
  <si>
    <t>Октанайн Ф (фильтрованный)</t>
  </si>
  <si>
    <t>0873400003921000383</t>
  </si>
  <si>
    <t>211970515020277050100100290322120244</t>
  </si>
  <si>
    <t>0873400003921000413</t>
  </si>
  <si>
    <t>Нонаког альфа, 
лиофилизат для приготовления раствора для внутривенного введения, 1000 МЕ</t>
  </si>
  <si>
    <t>ме</t>
  </si>
  <si>
    <t>211970515020277050100100140132120244</t>
  </si>
  <si>
    <t>0873400003921000414</t>
  </si>
  <si>
    <t>Пэгинтерферон бета-1а,
 раствор для подкожного введения, 63 мкг; 94 мкг</t>
  </si>
  <si>
    <t>211970515020277050100100130032120244</t>
  </si>
  <si>
    <t>0873400003921000415</t>
  </si>
  <si>
    <t>Дорназа альфа, 
раствор для ингаляций, 2,5 мг/2,5 мл</t>
  </si>
  <si>
    <t>211970515020277050100100140122120244</t>
  </si>
  <si>
    <t>0873400003921000416</t>
  </si>
  <si>
    <t>Интерферон бета-1а,
 раствор для подкожного введения, 44 мкг (12 млн. МЕ)</t>
  </si>
  <si>
    <t>211970515020277050100100290332120244</t>
  </si>
  <si>
    <t>0873400003921000417</t>
  </si>
  <si>
    <t>Октоког альфа, 
лиофилизат для приготовления раствора для внутривенного введения, 500 МЕ</t>
  </si>
  <si>
    <t>211970515020277050100100100282120244</t>
  </si>
  <si>
    <t>0873400003921000418</t>
  </si>
  <si>
    <t>Терифлуномид,
 таблетки, покрытые пленочной оболочкой, 14 мг</t>
  </si>
  <si>
    <t>211970515020277050100100100172120244</t>
  </si>
  <si>
    <t>0873400003921000419</t>
  </si>
  <si>
    <t>Циклоспорин, 
капсулы и/или капсулы мягкие, 50 мг</t>
  </si>
  <si>
    <t>211970515020277050100100100192120244</t>
  </si>
  <si>
    <t>0873400003921000420</t>
  </si>
  <si>
    <t>Экулизумаб, 
концентрат для приготовления раствора для инфузий, 10 мг/мл</t>
  </si>
  <si>
    <t>211970515020277050100100100222120244</t>
  </si>
  <si>
    <t>0873400003921000421</t>
  </si>
  <si>
    <t>211970515020277050100100100292120244</t>
  </si>
  <si>
    <t>0873400003921000422</t>
  </si>
  <si>
    <t>Этанерцепт, 
раствор для подкожного введения, 50 мг/мл</t>
  </si>
  <si>
    <t>211970515020277050100100100302120244</t>
  </si>
  <si>
    <t>0873400003921000423</t>
  </si>
  <si>
    <t>Циклоспорин, 
капсулы и/или капсулы мягкие, 100 мг</t>
  </si>
  <si>
    <t xml:space="preserve">211970515020277050100100290062120244 </t>
  </si>
  <si>
    <t>0873400003921000201</t>
  </si>
  <si>
    <t>https://zakupki.gov.ru/epz/order/notice/ea44/view/common-info.html?regNumber=0873400003921000201</t>
  </si>
  <si>
    <t>0873400003921000201-0001</t>
  </si>
  <si>
    <t>Октоког альфа, лиофилизат для приготовления раствора для внутривенного введения, 1000 - 1500 МЕ</t>
  </si>
  <si>
    <t xml:space="preserve">211970515020277050100100290072120244  </t>
  </si>
  <si>
    <t>0873400003921000202</t>
  </si>
  <si>
    <t>0873400003921000202-0001</t>
  </si>
  <si>
    <t xml:space="preserve">1. Швейцария, Австрия 
2. Швейцария, Австрия </t>
  </si>
  <si>
    <t xml:space="preserve">1. Адвейт®;
2. Адвейт®.
</t>
  </si>
  <si>
    <t xml:space="preserve">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t>
  </si>
  <si>
    <t>211970515020277050100100290112120244</t>
  </si>
  <si>
    <t>0873400003921000239</t>
  </si>
  <si>
    <t>https://zakupki.gov.ru/epz/order/notice/ea44/view/common-info.html?regNumber=0873400003921000239</t>
  </si>
  <si>
    <t>0873400003921000239-0001</t>
  </si>
  <si>
    <t>Симоктоког альфа (фактор свертывания крови VIII человеческий рекомбинантный), лиофилизат для приготовления раствора для внутривенного введения, 250 МЕ</t>
  </si>
  <si>
    <t xml:space="preserve">Швеция </t>
  </si>
  <si>
    <t>211970515020277050100100290092120244</t>
  </si>
  <si>
    <t>0873400003921000241</t>
  </si>
  <si>
    <t>https://zakupki.gov.ru/epz/order/notice/ea44/view/common-info.html?regNumber=0873400003921000241</t>
  </si>
  <si>
    <t>0873400003921000241-0001</t>
  </si>
  <si>
    <t xml:space="preserve">Эмицизумаб, раствор для подкожного введения, 30 мг/мл, 1 мл </t>
  </si>
  <si>
    <t>1. Республика Корея
2. Япония</t>
  </si>
  <si>
    <t>1. раствор для подкожного введения, 30 мг/мл, (флакон) 30 мг/1 мл х1 (пачка картонная)
2. раствор для подкожного введения, 30 мг/мл, (флакон) 30 мг/1 мл х1 (пачка картонная)</t>
  </si>
  <si>
    <t>211970515020277050100100290082120244</t>
  </si>
  <si>
    <t xml:space="preserve"> 0873400003921000242</t>
  </si>
  <si>
    <t>https://zakupki.gov.ru/epz/order/notice/ea44/view/supplier-results.html?regNumber=0873400003921000242</t>
  </si>
  <si>
    <t>0873400003921000242-0001</t>
  </si>
  <si>
    <t>Эмицизумаб, раствор для подкожного введения, 150 мг/мл, 0,4 мл</t>
  </si>
  <si>
    <t>1. Гемлибра®; 
2. Гемлибра®.</t>
  </si>
  <si>
    <t>1. раствор для подкожного введения; 
2. раствор для подкожного введения.</t>
  </si>
  <si>
    <t>211970515020277050100100290102120244</t>
  </si>
  <si>
    <t xml:space="preserve"> 0873400003921000243</t>
  </si>
  <si>
    <t>https://zakupki.gov.ru/epz/order/notice/ea44/view/supplier-results.html?regNumber=0873400003921000243</t>
  </si>
  <si>
    <t>0873400003921000243-0001</t>
  </si>
  <si>
    <t xml:space="preserve">Эмицизумаб, раствор для подкожного введения, 150 мг/мл, 0,7 мл </t>
  </si>
  <si>
    <t>211970515020277050100100100092120244</t>
  </si>
  <si>
    <t xml:space="preserve"> 0873400003921000255</t>
  </si>
  <si>
    <t>https://zakupki.gov.ru/epz/order/notice/ea44/view/common-info.html?regNumber=0873400003921000255</t>
  </si>
  <si>
    <t>0873400003921000255-0001</t>
  </si>
  <si>
    <t xml:space="preserve">Окрелизумаб, концентрат для приготовления раствора для инфузий, 30 мг/мл </t>
  </si>
  <si>
    <t>211970515020277050100100100082120244</t>
  </si>
  <si>
    <t xml:space="preserve"> 0873400003921000256</t>
  </si>
  <si>
    <t>https://zakupki.gov.ru/epz/order/notice/ea44/view/common-info.html?regNumber=0873400003921000256</t>
  </si>
  <si>
    <t>0873400003921000256-0001</t>
  </si>
  <si>
    <t>211970515020277050100100100102120244</t>
  </si>
  <si>
    <t xml:space="preserve"> 0873400003921000257</t>
  </si>
  <si>
    <t>https://zakupki.gov.ru/epz/order/notice/ea44/view/common-info.html?regNumber=0873400003921000257</t>
  </si>
  <si>
    <t>0873400003921000257-0001</t>
  </si>
  <si>
    <t>https://zakupki.gov.ru/epz/contract/contractCard/common-info.html?reestrNumber=1970515020221000354</t>
  </si>
  <si>
    <t xml:space="preserve">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t>
  </si>
  <si>
    <t>Циклоспорин, 
капсулы и/или капсулы мягкие, 25 мг</t>
  </si>
  <si>
    <t>0873400003921000424</t>
  </si>
  <si>
    <t>211970515020277050100100100162120244</t>
  </si>
  <si>
    <t>0873400003921000425</t>
  </si>
  <si>
    <t>Циклоспорин,
 раствор для приема внутрь 100 мг/мл, 50 мл</t>
  </si>
  <si>
    <t>211970515020277050100100100312120244</t>
  </si>
  <si>
    <t>Тоцилизумаб, 
раствор для подкожного введения, 162 мг/0,9 мл</t>
  </si>
  <si>
    <t>211970515020277050100100100212120244</t>
  </si>
  <si>
    <t>0873400003921000426</t>
  </si>
  <si>
    <t>Тоцилизумаб, 
концентрат для приготовления раствора для инфузий, 20 мг/мл, 4 мл</t>
  </si>
  <si>
    <t>0873400003921000427</t>
  </si>
  <si>
    <t>211970515020277050100100100272120244</t>
  </si>
  <si>
    <t>Соматропин, 
лиофилизат для приготовления раствора для подкожного введения 5,3 – 6,67 мг (16 - 20 МЕ) и/или раствор для подкожного введения 5 мг/мл - 6,7 мг/мл</t>
  </si>
  <si>
    <t>211970515020277050100100110022120244</t>
  </si>
  <si>
    <t>0873400003921000428</t>
  </si>
  <si>
    <t>Этанерцепт,
 лиофилизат для приготовления раствора для подкожного введения, 10 мг</t>
  </si>
  <si>
    <t xml:space="preserve"> 211970515020277050100100100262120244</t>
  </si>
  <si>
    <t>0873400003921000429</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</si>
  <si>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</si>
  <si>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0873400003921000430</t>
  </si>
  <si>
    <t>211970515020277050100100100182120244</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</si>
  <si>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</si>
  <si>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 xml:space="preserve"> 211970515020277050100100100242120244</t>
  </si>
  <si>
    <t xml:space="preserve"> Экулизумаб, 
концентрат для приготовления раствора для инфузий, 10 мг/мл</t>
  </si>
  <si>
    <t>0873400003921000432</t>
  </si>
  <si>
    <t>211970515020277050100100100232120244</t>
  </si>
  <si>
    <t>Этанерцепт, 
лиофилизат для приготовления раствора для подкожного введения, 25 мг</t>
  </si>
  <si>
    <t>0873400003921000433</t>
  </si>
  <si>
    <t>211970515020277050100100100202120244</t>
  </si>
  <si>
    <t>Окрелизумаб, 
концентрат для приготовления раствора для инфузий, 30 мг/мл</t>
  </si>
  <si>
    <t>0873400003921000434</t>
  </si>
  <si>
    <t>211970515020277050100100100332120244</t>
  </si>
  <si>
    <t>Даратумумаб, 
концентрат для приготовления раствора для инфузий, 20 мг/мл, 20 мл</t>
  </si>
  <si>
    <t xml:space="preserve"> 211970515020277050100100550112120244</t>
  </si>
  <si>
    <t>0873400003921000435</t>
  </si>
  <si>
    <t>0873400003921000436</t>
  </si>
  <si>
    <t xml:space="preserve"> 211970515020277050100100100342120244</t>
  </si>
  <si>
    <t>0873400003921000357-0001</t>
  </si>
  <si>
    <t>0873400003921000352-0001</t>
  </si>
  <si>
    <t>0873400003921000353-0001</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</si>
  <si>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</si>
  <si>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</si>
  <si>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</si>
  <si>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</si>
  <si>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</si>
  <si>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0873400003921000368-0001</t>
  </si>
  <si>
    <t>Адвейт</t>
  </si>
  <si>
    <t>0873400003921000371-0001</t>
  </si>
  <si>
    <t>Октофактор</t>
  </si>
  <si>
    <t>0873400003921000377-0001</t>
  </si>
  <si>
    <t>Фанди®</t>
  </si>
  <si>
    <t>иофилизат для приготовления раствора для инфузий</t>
  </si>
  <si>
    <t>0873400003921000375-0001</t>
  </si>
  <si>
    <t>0873400003921000351-0001</t>
  </si>
  <si>
    <t>0873400003921000378-0001</t>
  </si>
  <si>
    <t>1. лиофилизат для приготовления раствора для подкожного введения; 
2. раствор для подкожного введения</t>
  </si>
  <si>
    <t>0873400003921000379-0001</t>
  </si>
  <si>
    <t>0873400003921000380-0001</t>
  </si>
  <si>
    <t>0873400003921000363-0001</t>
  </si>
  <si>
    <t xml:space="preserve">https://zakupki.gov.ru/epz/order/notice/ea44/view/common-info.html?regNumber=0873400003921000362   </t>
  </si>
  <si>
    <t>https://zakupki.gov.ru/epz/order/notice/ea44/view/common-info.html?regNumber=0873400003921000364</t>
  </si>
  <si>
    <t xml:space="preserve">https://zakupki.gov.ru/epz/order/notice/ea44/view/common-info.html?regNumber=0873400003921000361 </t>
  </si>
  <si>
    <t>https://zakupki.gov.ru/epz/order/notice/ea44/view/common-info.html?regNumber=0873400003921000354</t>
  </si>
  <si>
    <t>https://zakupki.gov.ru/epz/order/notice/ea44/view/common-info.html?regNumber=0873400003921000358</t>
  </si>
  <si>
    <t>https://zakupki.gov.ru/epz/order/notice/ea44/view/common-info.html?regNumber=0873400003921000359</t>
  </si>
  <si>
    <t>0873400003921000364-0001</t>
  </si>
  <si>
    <t>ООО "Ирвин 2"</t>
  </si>
  <si>
    <t>Иран</t>
  </si>
  <si>
    <t>СинноВекс</t>
  </si>
  <si>
    <t>лиофилизат для приготовления раствора для внутримышечного введения</t>
  </si>
  <si>
    <t>0873400003921000384-0001</t>
  </si>
  <si>
    <t>АО "Центр внедрения "Протек"</t>
  </si>
  <si>
    <t>Милатиб 
Бортезол</t>
  </si>
  <si>
    <t>лиофилизат для приготовления раствора для внутривенного и подкожного введения</t>
  </si>
  <si>
    <t>0873400003921000388-0001</t>
  </si>
  <si>
    <t>https://zakupki.gov.ru/epz/order/notice/ea44/view/common-info.html?regNumber=0873400003921000384</t>
  </si>
  <si>
    <t>https://zakupki.gov.ru/epz/order/notice/ea44/view/common-info.html?regNumber=0873400003921000379</t>
  </si>
  <si>
    <t>0873400003921000437</t>
  </si>
  <si>
    <t>0873400003921000438</t>
  </si>
  <si>
    <t>0873400003921000439</t>
  </si>
  <si>
    <t>0873400003921000440</t>
  </si>
  <si>
    <t>0873400003921000441</t>
  </si>
  <si>
    <t>0873400003921000442</t>
  </si>
  <si>
    <t>0873400003921000443</t>
  </si>
  <si>
    <t>0873400003921000444</t>
  </si>
  <si>
    <t>0873400003921000445</t>
  </si>
  <si>
    <t>0873400003921000446</t>
  </si>
  <si>
    <t>0873400003921000447</t>
  </si>
  <si>
    <t>0873400003921000448</t>
  </si>
  <si>
    <t>0873400003921000449</t>
  </si>
  <si>
    <t>0873400003921000450</t>
  </si>
  <si>
    <t>0873400003921000451</t>
  </si>
  <si>
    <t>0873400003921000452</t>
  </si>
  <si>
    <t>0873400003921000453</t>
  </si>
  <si>
    <t>0873400003921000454</t>
  </si>
  <si>
    <t>0873400003921000455</t>
  </si>
  <si>
    <t>0873400003921000456</t>
  </si>
  <si>
    <t>0873400003921000457</t>
  </si>
  <si>
    <t>0873400003921000458</t>
  </si>
  <si>
    <t>0873400003921000459</t>
  </si>
  <si>
    <t>0873400003921000460</t>
  </si>
  <si>
    <t>0873400003921000461</t>
  </si>
  <si>
    <t>0873400003921000462</t>
  </si>
  <si>
    <t>0873400003921000463</t>
  </si>
  <si>
    <t>0873400003921000464</t>
  </si>
  <si>
    <t>0873400003921000465</t>
  </si>
  <si>
    <t>0873400003921000466</t>
  </si>
  <si>
    <t>0873400003921000467</t>
  </si>
  <si>
    <t>0873400003921000468</t>
  </si>
  <si>
    <t>0873400003921000469</t>
  </si>
  <si>
    <t>Глатирамера ацетат,
 раствор для подкожного введения, 20 мг/мл</t>
  </si>
  <si>
    <t>211970515020277050100100550122120244</t>
  </si>
  <si>
    <t>Фактор свертывания крови 
VIII + Фактор Виллебранда, лиофилизат для приготовления раствора для внутривенного введения, 900 МЕ + 800 МЕ</t>
  </si>
  <si>
    <t>211970515020277050100100290402120244</t>
  </si>
  <si>
    <t xml:space="preserve"> Антиингибиторный
 коагулянтный комплекс, лиофилизат для приготовления раствора для инфузий, 1000 ЕД</t>
  </si>
  <si>
    <t>211970515020277050100100290392120244</t>
  </si>
  <si>
    <t>Октоког альфа,
 лиофилизат для приготовления раствора для внутривенного введения, 1000 - 1500 МЕ</t>
  </si>
  <si>
    <t>211970515020277050100100290372120244</t>
  </si>
  <si>
    <t>Фактор свертывания крови
 VIII + Фактор Виллебранда, лиофилизат для приготовления раствора для внутривенного введения, 900 МЕ + 800 МЕ</t>
  </si>
  <si>
    <t>211970515020277050100100290412120244</t>
  </si>
  <si>
    <t>Октоког альфа, 
лиофилизат для приготовления раствора для внутривенного введения, 1000 - 1500 МЕ</t>
  </si>
  <si>
    <t>211970515020277050100100290382120244</t>
  </si>
  <si>
    <t>Тоцилизумаб, 
концентрат для приготовления раствора для инфузий, 20 мг/мл, 10 мл и/или 20 мг/мл, 20 мл</t>
  </si>
  <si>
    <t>211970515020277050100100100322120244</t>
  </si>
  <si>
    <t xml:space="preserve"> Адалимумаб, 
раствор для подкожного введения, 40 мг/0,8 мл</t>
  </si>
  <si>
    <t>211970515020277050100100100362120244</t>
  </si>
  <si>
    <t>Адалимумаб, 
раствор для подкожного введения, 100 мг/мл и/или 40 мг/ 0,4 мл</t>
  </si>
  <si>
    <t>211970515020277050100100100352120244</t>
  </si>
  <si>
    <t xml:space="preserve"> Глатирамера ацетат,
 раствор для подкожного введения, 20 мг/мл </t>
  </si>
  <si>
    <t xml:space="preserve"> 211970515020277050100100140142120244</t>
  </si>
  <si>
    <t>211970515020277050100100550132120244</t>
  </si>
  <si>
    <t>Микофенолата 
мофетил, капсулы и/или таблетки, покрытые пленочной оболочкой, 500 мг</t>
  </si>
  <si>
    <t>211970515020277050100100100252120244</t>
  </si>
  <si>
    <t>211970515020277050100100550152120244</t>
  </si>
  <si>
    <t>Микофенолата мофетил,
 капсулы и/или таблетки, покрытые пленочной оболочкой, 250 мг</t>
  </si>
  <si>
    <t>211970515020277050100100100402120244</t>
  </si>
  <si>
    <t>211970515020277050100100290462120244</t>
  </si>
  <si>
    <t>Флударабин, 
таблетки, покрытые пленочной оболочкой, 10 мг</t>
  </si>
  <si>
    <t xml:space="preserve"> 211970515020277050100100550142120244</t>
  </si>
  <si>
    <t xml:space="preserve">Симоктоког 
альфа (фактор свертывания крови VIII человеческий рекомбинантный), лиофилизат для приготовления раствора для внутривенного введения, 1000 МЕ </t>
  </si>
  <si>
    <t>211970515020277050100100290422120244</t>
  </si>
  <si>
    <t>Эптаког альфа 
(активированный), лиофилизат для приготовления раствора для внутривенного введения, 1 мг (50 КЕД) и/ или 1,2 мг (60 КЕД</t>
  </si>
  <si>
    <t>211970515020277050100100290452120244</t>
  </si>
  <si>
    <t>отменен</t>
  </si>
  <si>
    <t>Вакцина для 
профилактики туберкулеза (для щадящей первичной иммунизации), лиофилизат для приготовления суспензии для внутрикожного введения</t>
  </si>
  <si>
    <t>211970515020277050100100800082120244</t>
  </si>
  <si>
    <t>доза</t>
  </si>
  <si>
    <t>Вакцина для 
профилактики туберкулеза, лиофилизат для приготовления суспензии для внутрикожного введения</t>
  </si>
  <si>
    <t>211970515020277050100100800072120244</t>
  </si>
  <si>
    <t>Вакцина для 
профилактики вирусного гепатита В, дифтерии, коклюша и столбняка, суспензия для внутримышечного введения</t>
  </si>
  <si>
    <t>211970515020277050100100800022120244</t>
  </si>
  <si>
    <t>Эптаког альфа 
(активированный), лиофилизат для приготовления раствора для внутривенного введения, 4,8 мг и/или 5,0 мг (250 КЕД)</t>
  </si>
  <si>
    <t>211970515020277050100100290432120244</t>
  </si>
  <si>
    <t>Вакцина для 
профилактики вирусного гепатита В, дифтерии и столбняка, суспензия для внутримышечного введения</t>
  </si>
  <si>
    <t>211970515020277050100100800012120244</t>
  </si>
  <si>
    <t>Вакцина для 
профилактики кори и паротита, лиофилизат для приготовления раствора</t>
  </si>
  <si>
    <t>211970515020277050100100800032120244</t>
  </si>
  <si>
    <t>Вакцина для 
профилактики паротита, лиофилизат для приготовления раствора для подкожного введения</t>
  </si>
  <si>
    <t>211970515020277050100100800062120244</t>
  </si>
  <si>
    <t xml:space="preserve"> Вакцина для 
профилактики краснухи, лиофилизат для приготовления раствора для подкожного введения</t>
  </si>
  <si>
    <t>211970515020277050100100800052120244</t>
  </si>
  <si>
    <t>Вакцина для 
профилактики кори, краснухи и паротита, лиофилизат для приготовления раствора для подкожного введения</t>
  </si>
  <si>
    <t>211970515020277050100100800042120244</t>
  </si>
  <si>
    <t>Эптаког альфа 
(активированный), лиофилизат для приготовления раствора для внутривенного введения, 2 мг (100 КЕД) и/или 2,4 мг</t>
  </si>
  <si>
    <t>211970515020277050100100290442120244</t>
  </si>
  <si>
    <t>211970515020277050100100100392120244</t>
  </si>
  <si>
    <t>Канакинумаб,
 лиофилизат для приготовления раствора для подкожного введения, 150 мг</t>
  </si>
  <si>
    <t>211970515020277050100100100372120244</t>
  </si>
  <si>
    <t>211970515020277050100100140172120244</t>
  </si>
  <si>
    <t xml:space="preserve"> Канакинумаб, 
лиофилизат для приготовления раствора для подкожного введения, 150 мг</t>
  </si>
  <si>
    <t>211970515020277050100100100382120244</t>
  </si>
  <si>
    <t>211970515020277050100100140152120244</t>
  </si>
  <si>
    <t>0873400003921000392-0001</t>
  </si>
  <si>
    <t>Сертикан®</t>
  </si>
  <si>
    <t xml:space="preserve">таблетки, 0.75 мг (блистер) 
10 х 6 (пачка картонная)
</t>
  </si>
  <si>
    <t>0873400003921000386-0001</t>
  </si>
  <si>
    <t>ООО "Примафарм"</t>
  </si>
  <si>
    <t>Иматиниб</t>
  </si>
  <si>
    <t>таблетки, 
покрытые пленочной оболочкой, 100 мг (контурная ячейковая упаковка) 10 х 3 (пачка картонная)</t>
  </si>
  <si>
    <t xml:space="preserve">таблетки, 0.25 мг (блистер) 
10 х 6 (пачка картонная)
</t>
  </si>
  <si>
    <t>0873400003921000370-0001</t>
  </si>
  <si>
    <t>Глуразим</t>
  </si>
  <si>
    <t>лиофилизат для приготовления раствора для инфузий, 400 ЕД (флакон) х 1 (пачка картонная)</t>
  </si>
  <si>
    <t>0873400003921000372-0001</t>
  </si>
  <si>
    <t>Октофактор®</t>
  </si>
  <si>
    <t xml:space="preserve">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х1 (пачка картонная)
</t>
  </si>
  <si>
    <t>0873400003921000390-0001</t>
  </si>
  <si>
    <t>Тимексон®</t>
  </si>
  <si>
    <t>[раствор для подкожного введения, 40 мг/мл (шприц) 1 мл х 6 + салфетка спиртовая х 6] х 1 (пачка картонная)</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</si>
  <si>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</si>
  <si>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0873400003921000355-0001</t>
  </si>
  <si>
    <t>ВПРИВ®</t>
  </si>
  <si>
    <t>0873400003921000356-0001</t>
  </si>
  <si>
    <t>Гемате® П</t>
  </si>
  <si>
    <t>[лиофилизат для приготовления раствора для внутривенного введения, 500 МЕ+1200 МЕ (флакон) х 1 + растворитель (флакон) 10 мл х 1 + устройство для добавления растворителя со встроенным фильтром (Mix-2VialТМ 20/20) х 1 + комплект для внутривенного введения препарата [шприц х 1 + игла-бабочка х 1 + салфетка дезинфицирующая х 2 + лейкопластырь х 1] х 1] х 1 (пачка картонная)</t>
  </si>
  <si>
    <t>нет заявок</t>
  </si>
  <si>
    <t>нет изаявок</t>
  </si>
  <si>
    <t>Адвейт®</t>
  </si>
  <si>
    <t>1. Инфибета®; 
2. Интерферон бета-1b</t>
  </si>
  <si>
    <t>Гемате®П</t>
  </si>
  <si>
    <t>https://zakupki.gov.ru/epz/order/notice/ea44/view/common-info.html?regNumber=0873400003921000372</t>
  </si>
  <si>
    <t>https://zakupki.gov.ru/epz/order/notice/ea44/view/common-info.html?regNumber=0873400003921000370</t>
  </si>
  <si>
    <t>https://zakupki.gov.ru/epz/order/notice/ea44/view/common-info.html?regNumber=0873400003921000390</t>
  </si>
  <si>
    <t>https://zakupki.gov.ru/epz/order/notice/ea44/view/common-info.html?regNumber=0873400003921000392</t>
  </si>
  <si>
    <t>0873400003921000387-0001</t>
  </si>
  <si>
    <t>0873400003921000391-0001</t>
  </si>
  <si>
    <t>ООО "Барион"</t>
  </si>
  <si>
    <t>0873400003921000395-0001</t>
  </si>
  <si>
    <t>https://zakupki.gov.ru/epz/order/notice/ea44/view/common-info.html?regNumber=0873400003921000373</t>
  </si>
  <si>
    <t>0873400003921000373-0001</t>
  </si>
  <si>
    <t>1. Прилуксид;
2. Такролимус</t>
  </si>
  <si>
    <t>1. Такролимус;
2. Прилуксид;
3. Такролимус</t>
  </si>
  <si>
    <t>1. капсулы;
2. капсулы;
3. капсулы</t>
  </si>
  <si>
    <t>1. капсулы;
2. капсулы</t>
  </si>
  <si>
    <t>Плегриди</t>
  </si>
  <si>
    <t>https://zakupki.gov.ru/epz/order/notice/ea44/view/common-info.html?regNumber=0873400003921000385</t>
  </si>
  <si>
    <t>0873400003921000385-0001</t>
  </si>
  <si>
    <t>Микофенолата мофетил</t>
  </si>
  <si>
    <t>таблетки, покрытые пленочной оболочкой</t>
  </si>
  <si>
    <t>https://zakupki.gov.ru/epz/order/notice/ea44/view/common-info.html?regNumber=0873400003921000395</t>
  </si>
  <si>
    <t>https://zakupki.gov.ru/epz/order/notice/ea44/view/common-info.html?regNumber=0873400003921000391</t>
  </si>
  <si>
    <t>https://zakupki.gov.ru/epz/order/notice/ea44/view/supplier-results.html?regNumber=0873400003921000397</t>
  </si>
  <si>
    <t>0873400003921000397-0001</t>
  </si>
  <si>
    <t>Мабтера®</t>
  </si>
  <si>
    <t>https://zakupki.gov.ru/epz/order/notice/ea44/view/common-info.html?regNumber=0873400003921000408</t>
  </si>
  <si>
    <t>0873400003921000408-0001</t>
  </si>
  <si>
    <t>США</t>
  </si>
  <si>
    <t>Элисо</t>
  </si>
  <si>
    <t>лиофилизат для приготовления концентрата для приготовления раствора для инфузий</t>
  </si>
  <si>
    <t>https://zakupki.gov.ru/epz/order/notice/ea44/view/common-info.html?regNumber=0873400003921000411</t>
  </si>
  <si>
    <t>0873400003921000411-0001</t>
  </si>
  <si>
    <t>Иннонафактор®</t>
  </si>
  <si>
    <t>0873400003921000376-0001</t>
  </si>
  <si>
    <t>ООО"Нанолек"</t>
  </si>
  <si>
    <t>Лемтрада®</t>
  </si>
  <si>
    <t>0873400003921000419-0001</t>
  </si>
  <si>
    <t>Оргаспорин®</t>
  </si>
  <si>
    <t>капсулы</t>
  </si>
  <si>
    <t>0873400003921000424-0001</t>
  </si>
  <si>
    <t>1. Оргаспорин®;
2. Экорал®</t>
  </si>
  <si>
    <t>1.  капсулы;
2.  капсулы</t>
  </si>
  <si>
    <t>https://zakupki.gov.ru/epz/order/notice/ea44/view/common-info.html?regNumber=0873400003921000402</t>
  </si>
  <si>
    <t>0873400003921000402-0001</t>
  </si>
  <si>
    <t>0873400003921000423-0001</t>
  </si>
  <si>
    <t>0873400003921000366-0001</t>
  </si>
  <si>
    <t>Наглазим®</t>
  </si>
  <si>
    <t>https://zakupki.gov.ru/epz/order/notice/ea44/view/common-info.html?regNumber=0873400003921000433</t>
  </si>
  <si>
    <t>0873400003921000433-0001</t>
  </si>
  <si>
    <t>Бельгия</t>
  </si>
  <si>
    <t>Энбрел®</t>
  </si>
  <si>
    <t>лиофилизат для приготовления раствора для подкожного введения</t>
  </si>
  <si>
    <t>https://zakupki.gov.ru/epz/order/notice/ea44/view/common-info.html?regNumber=0873400003921000367</t>
  </si>
  <si>
    <t>0873400003921000367-0001</t>
  </si>
  <si>
    <t>https://zakupki.gov.ru/epz/order/notice/ea44/view/common-info.html?regNumber=0873400003921000369</t>
  </si>
  <si>
    <t>0873400003921000369-0001</t>
  </si>
  <si>
    <t>https://zakupki.gov.ru/epz/order/notice/ea44/view/common-info.html?regNumber=0873400003921000429</t>
  </si>
  <si>
    <t>0873400003921000429-0001</t>
  </si>
  <si>
    <t>https://zakupki.gov.ru/epz/order/notice/ea44/view/common-info.html?regNumber=0873400003921000365</t>
  </si>
  <si>
    <t>0873400003921000365-0001</t>
  </si>
  <si>
    <t>АО "Санофи Россия"</t>
  </si>
  <si>
    <t>Альдуразим®</t>
  </si>
  <si>
    <t>https://zakupki.gov.ru/epz/order/notice/ea44/view/common-info.html?regNumber=0873400003921000389</t>
  </si>
  <si>
    <t>0873400003921000389-0001</t>
  </si>
  <si>
    <t>ООО "Джи Ди Пи"</t>
  </si>
  <si>
    <t>1. Инфибета®;
2. Интерферон бета-1b</t>
  </si>
  <si>
    <t>1.  лиофилизат для приготовления раствора для подкожного введения;
2.  раствор для подкожного введения</t>
  </si>
  <si>
    <t>https://zakupki.gov.ru/epz/order/notice/ea44/view/common-info.html?regNumber=0873400003921000394</t>
  </si>
  <si>
    <t>0873400003921000394-0001</t>
  </si>
  <si>
    <t>Ацеллбия®</t>
  </si>
  <si>
    <t>https://zakupki.gov.ru/epz/order/notice/ea44/view/common-info.html?regNumber=0873400003921000417</t>
  </si>
  <si>
    <t>0873400003921000417-0001</t>
  </si>
  <si>
    <t>Австрия, Швейцария</t>
  </si>
  <si>
    <t xml:space="preserve">Австрия
Швеция
Франция
Австрия
Германия
Италия
США
</t>
  </si>
  <si>
    <t>США, Германия</t>
  </si>
  <si>
    <t>Австрия, Швеция, Франция</t>
  </si>
  <si>
    <t xml:space="preserve"> Австрия, Швейцария</t>
  </si>
  <si>
    <t>https://zakupki.gov.ru/epz/order/notice/ea44/view/common-info.html?regNumber=0873400003921000427</t>
  </si>
  <si>
    <t>0873400003921000427-0001</t>
  </si>
  <si>
    <t>Актемра®</t>
  </si>
  <si>
    <t>Япония</t>
  </si>
  <si>
    <t>https://zakupki.gov.ru/epz/order/notice/ea44/view/common-info.html?regNumber=0873400003921000428</t>
  </si>
  <si>
    <t>0873400003921000428-0001</t>
  </si>
  <si>
    <t>Растан®</t>
  </si>
  <si>
    <t>https://zakupki.gov.ru/epz/order/notice/ea44/view/common-info.html?regNumber=0873400003921000383</t>
  </si>
  <si>
    <t>0873400003921000383-0001</t>
  </si>
  <si>
    <t>Ребиф®</t>
  </si>
  <si>
    <t>Италия</t>
  </si>
  <si>
    <t>https://zakupki.gov.ru/epz/order/notice/ea44/view/common-info.html?regNumber=0873400003921000387</t>
  </si>
  <si>
    <t>https://zakupki.gov.ru/epz/order/notice/ea44/view/common-info.html?regNumber=0873400003921000393</t>
  </si>
  <si>
    <t>0873400003921000393-0001</t>
  </si>
  <si>
    <t>таблетки</t>
  </si>
  <si>
    <t>https://zakupki.gov.ru/epz/order/notice/ea44/view/common-info.html?regNumber=0873400003921000386</t>
  </si>
  <si>
    <t>https://zakupki.gov.ru/epz/order/notice/ea44/view/common-info.html?regNumber=0873400003921000351</t>
  </si>
  <si>
    <t>https://zakupki.gov.ru/epz/order/notice/ea44/view/common-info.html?regNumber=0873400003921000352</t>
  </si>
  <si>
    <t>https://zakupki.gov.ru/epz/order/notice/ea44/view/common-info.html?regNumber=0873400003921000353</t>
  </si>
  <si>
    <t>https://zakupki.gov.ru/epz/order/notice/ea44/view/common-info.html?regNumber=0873400003921000355</t>
  </si>
  <si>
    <t>https://zakupki.gov.ru/epz/order/notice/ea44/view/common-info.html?regNumber=0873400003921000356</t>
  </si>
  <si>
    <t>https://zakupki.gov.ru/epz/order/notice/ea44/view/common-info.html?regNumber=0873400003921000357</t>
  </si>
  <si>
    <t>https://zakupki.gov.ru/epz/order/notice/ea44/view/common-info.html?regNumber=0873400003921000363</t>
  </si>
  <si>
    <t>https://zakupki.gov.ru/epz/order/notice/ea44/view/common-info.html?regNumber=0873400003921000368</t>
  </si>
  <si>
    <t>https://zakupki.gov.ru/epz/order/notice/ea44/view/common-info.html?regNumber=0873400003921000371</t>
  </si>
  <si>
    <t>https://zakupki.gov.ru/epz/order/notice/ea44/view/common-info.html?regNumber=0873400003921000375</t>
  </si>
  <si>
    <t>https://zakupki.gov.ru/epz/order/notice/ea44/view/common-info.html?regNumber=0873400003921000376</t>
  </si>
  <si>
    <t>https://zakupki.gov.ru/epz/order/notice/ea44/view/common-info.html?regNumber=0873400003921000377</t>
  </si>
  <si>
    <t>https://zakupki.gov.ru/epz/order/notice/ea44/view/common-info.html?regNumber=0873400003921000378</t>
  </si>
  <si>
    <t>https://zakupki.gov.ru/epz/order/notice/ea44/view/common-info.html?regNumber=0873400003921000380</t>
  </si>
  <si>
    <t>https://zakupki.gov.ru/epz/order/notice/ea44/view/common-info.html?regNumber=0873400003921000388</t>
  </si>
  <si>
    <t>https://zakupki.gov.ru/epz/order/notice/ea44/view/common-info.html?regNumber=0873400003921000419</t>
  </si>
  <si>
    <t>https://zakupki.gov.ru/epz/order/notice/ea44/view/common-info.html?regNumber=0873400003921000423</t>
  </si>
  <si>
    <t>https://zakupki.gov.ru/epz/order/notice/ea44/view/common-info.html?regNumber=0873400003921000424</t>
  </si>
  <si>
    <t>https://zakupki.gov.ru/epz/order/notice/ea44/view/common-info.html?regNumber=0873400003921000413</t>
  </si>
  <si>
    <t>0873400003921000413-0001</t>
  </si>
  <si>
    <t>https://zakupki.gov.ru/epz/order/notice/ea44/view/common-info.html?regNumber=0873400003921000422</t>
  </si>
  <si>
    <t>0873400003921000422-0001</t>
  </si>
  <si>
    <t>221970515020277050100100260012120244</t>
  </si>
  <si>
    <t>0873400003922000001</t>
  </si>
  <si>
    <t>Ланаделумаб, раствор для подкожного введения, 150 мг/мл</t>
  </si>
  <si>
    <t>221970515020277050100100110012120244</t>
  </si>
  <si>
    <t>0873400003922000002</t>
  </si>
  <si>
    <t>0873400003922000003</t>
  </si>
  <si>
    <t>0873400003922000004</t>
  </si>
  <si>
    <t>Такролимус, капсулы пролонгированного действия 5 мг</t>
  </si>
  <si>
    <t>221970515020277050100100130012120244</t>
  </si>
  <si>
    <t>Такролимус, капсулы пролонгированного действия 0,5 мг</t>
  </si>
  <si>
    <t>221970515020277050100100340012120244</t>
  </si>
  <si>
    <t>Такролимус, капсулы пролонгированного действия 1 мг</t>
  </si>
  <si>
    <t>Кладрибин, таблетки, 10 мг</t>
  </si>
  <si>
    <t>Спарфлоксацин, таблетки, покрытые оболочкой и/или пленочной оболочкой, 200 мг.</t>
  </si>
  <si>
    <t>Линезолид, раствор для инфузий,2 мг/мл.</t>
  </si>
  <si>
    <t>Капреомицин 1000 мг</t>
  </si>
  <si>
    <t>г</t>
  </si>
  <si>
    <t>Тоцилизумаб 20 мг 10 и 20 мл</t>
  </si>
  <si>
    <t xml:space="preserve">Идурсульфаза бета </t>
  </si>
  <si>
    <t>Вакцина для профилактики вирусного гепатита В,дифтерии, коклюша и столбняка</t>
  </si>
  <si>
    <t>Вакцина для профилактики полиомиелита (пероральная) раствор для приема внутрь</t>
  </si>
  <si>
    <t>Вакцина для профилактики полиомиелита, сусп. для в/м и п/к введ.,0.5 мл/доза 2.5 мл.</t>
  </si>
  <si>
    <t>Вакцина для профилактики кори и паротита, лиофилизат для приготовления раствора для подкожного введения</t>
  </si>
  <si>
    <t>Нусинерсен, раствор для интратекального введения, 2,4 мг/мл</t>
  </si>
  <si>
    <t>Псковская область,
Республика Дагестан
Республика Карелия
Республика Тыва
Брянская область</t>
  </si>
  <si>
    <t>Рисдиплам, порошок для приготовления раствора для приема внутрь 0,75 мг/мл, 2 г.</t>
  </si>
  <si>
    <t xml:space="preserve">Ивановская область
Рязанская область
Новосибирская область
Республика Алтай
Тюменская область
Ханты-Мансийский автономный округ - Югра
</t>
  </si>
  <si>
    <t>Иксазомиб, капсулы, 3 м</t>
  </si>
  <si>
    <t>Иксазомиб, капсулы, 4 мг</t>
  </si>
  <si>
    <t>Вакцина для профилактики паротита, лиофилизат для приготовления раствора для подкожного введения.</t>
  </si>
  <si>
    <t>Вакцина для профилактики краснухи</t>
  </si>
  <si>
    <t>https://zakupki.gov.ru/epz/order/notice/ea44/view/common-info.html?regNumber=0873400003921000414</t>
  </si>
  <si>
    <t>0873400003921000414-0001</t>
  </si>
  <si>
    <t>0873400003921000431</t>
  </si>
  <si>
    <t>211970515020277050100100200012120244</t>
  </si>
  <si>
    <t>0873400003921000076</t>
  </si>
  <si>
    <t>https://zakupki.gov.ru/epz/contract/contractCard/common-info.html?reestrNumber=1970515020221000136</t>
  </si>
  <si>
    <t>0873400003921000076-0001</t>
  </si>
  <si>
    <t>Этравирин, таблетки, 200 мг</t>
  </si>
  <si>
    <t>Интеленс ®</t>
  </si>
  <si>
    <t>таблетки, 200 мг (флакон) 60 x 1 (пачка картонная)</t>
  </si>
  <si>
    <t>2021 год исполнен</t>
  </si>
  <si>
    <t>https://zakupki.gov.ru/epz/order/notice/ea44/view/common-info.html?regNumber=0873400003921000403</t>
  </si>
  <si>
    <t>0873400003921000403-0001</t>
  </si>
  <si>
    <t>Реддитукс®</t>
  </si>
  <si>
    <t>https://zakupki.gov.ru/epz/order/notice/ea44/view/common-info.html?regNumber=0873400003921000412</t>
  </si>
  <si>
    <t>https://zakupki.gov.ru/epz/order/notice/ea44/view/common-info.html?regNumber=0873400003921000425</t>
  </si>
  <si>
    <t>0873400003921000425-0001</t>
  </si>
  <si>
    <t>Экорал®</t>
  </si>
  <si>
    <t>Чешская Республика</t>
  </si>
  <si>
    <t>раствор для приема внутрь</t>
  </si>
  <si>
    <t xml:space="preserve">Вакцина для профилактики туберкулеза </t>
  </si>
  <si>
    <t>Вакцина туберкулезная для щадящей первичной иммунизации (БЦЖ-М)</t>
  </si>
  <si>
    <t>Аминосалициловая
 кислота, раствор для инфузий, 30 мг/мл, 400 мл и/или лиофилизат для приготовления раствора для инфузий, 13,49 г</t>
  </si>
  <si>
    <t>Адалимумаб 100 мг 0,4мл</t>
  </si>
  <si>
    <t>Глекапревир+Пибрентасвир</t>
  </si>
  <si>
    <t>Ралтегравир, таблетки жевательные, 100 мг</t>
  </si>
  <si>
    <t>Дарунавир, таблетки, покрытые пленочной оболочкой, 400 мг</t>
  </si>
  <si>
    <t>Зидовудин, раствор для приема внутрь, 10 мг/мл</t>
  </si>
  <si>
    <t>Ламивудин раствор для приема внутрь 10 мг/мл</t>
  </si>
  <si>
    <t>221970515020277050100100180022120244</t>
  </si>
  <si>
    <t>0873400003922000024</t>
  </si>
  <si>
    <t>Даклатасвир таб ппо 60 мг</t>
  </si>
  <si>
    <t>Эфавиренз, таблетки, покрытые пленочной оболочкой, 100 мг</t>
  </si>
  <si>
    <t>Дарунавир, таблетки, покрытые пленочной оболочкой, 600 мг</t>
  </si>
  <si>
    <t>Даклатасвир таб ппо 30 мг</t>
  </si>
  <si>
    <t>Эфавиренз, таблетки, покрытые пленочной оболочкой, 200 мг</t>
  </si>
  <si>
    <t>Зидовудин р-р для инфуз</t>
  </si>
  <si>
    <t>Ритонавир 
капсулы и/или табл ппо 100 мг</t>
  </si>
  <si>
    <t>Гразопревир+Элбасвир таб ппо 100 мг+50</t>
  </si>
  <si>
    <t>Абакавир, раствор для приема внутрь, 20 мг/мл</t>
  </si>
  <si>
    <t>Эфавиренз, таблетки, покрытые пленочной оболочкой, 300 мг</t>
  </si>
  <si>
    <t>221970515020277050100100090052120244</t>
  </si>
  <si>
    <t>221970515020277050100100090042120244</t>
  </si>
  <si>
    <t>221970515020277050100100090032120244</t>
  </si>
  <si>
    <t>221970515020277050100100090022120244</t>
  </si>
  <si>
    <t>221970515020277050100100090012120244</t>
  </si>
  <si>
    <t>Помалидомид, капсулы, 3 мг</t>
  </si>
  <si>
    <t>Помалидомид, капсулы, 1 мг</t>
  </si>
  <si>
    <t>Помалидомид, капсулы, 4 мг</t>
  </si>
  <si>
    <t>Помалидомид, капсулы, 2 мг</t>
  </si>
  <si>
    <t>Эфавирез, таблетки, покрытые пленочной оболочкой, 400 мг</t>
  </si>
  <si>
    <t>0873400003922000028</t>
  </si>
  <si>
    <t>221970515020277050100100090062120244</t>
  </si>
  <si>
    <t>221970515020277050100100090072120244</t>
  </si>
  <si>
    <t>0873400003922000029</t>
  </si>
  <si>
    <t>0873400003922000027</t>
  </si>
  <si>
    <t>0873400003922000026</t>
  </si>
  <si>
    <t>221970515020277050100100180032120244</t>
  </si>
  <si>
    <t>0873400003922000030</t>
  </si>
  <si>
    <t>Эфавиренз, таблетки, покрытые пленочной оболочкой, 600 мг</t>
  </si>
  <si>
    <t>0873400003922000031</t>
  </si>
  <si>
    <t>0873400003922000025</t>
  </si>
  <si>
    <t>0873400003922000005</t>
  </si>
  <si>
    <t>0873400003922000006</t>
  </si>
  <si>
    <t>0873400003922000007</t>
  </si>
  <si>
    <t>0873400003922000008</t>
  </si>
  <si>
    <t>0873400003922000009</t>
  </si>
  <si>
    <t>0873400003922000010</t>
  </si>
  <si>
    <t>0873400003922000011</t>
  </si>
  <si>
    <t>Алглюкозидаза альфа, лиофилизат для приготовления концентрата для приготовления раствора для инфузий, 50 мг</t>
  </si>
  <si>
    <t>221970515020277050100100290012120244</t>
  </si>
  <si>
    <t>Калининградская область,
 Сахалинская область.,
 г. Москва</t>
  </si>
  <si>
    <t>0873400003922000019</t>
  </si>
  <si>
    <t>221970515020277050100100280022120244</t>
  </si>
  <si>
    <t>Ивакафтор+Лумакафтор, гранулы, 188 мг+150 мг</t>
  </si>
  <si>
    <t>Ивановская область, 
Калужская область, Свердловская область, Чувашская область, Алтайский край, город Москва, город Москва</t>
  </si>
  <si>
    <t>Ивакафтор+Лумакафтор,
 гранулы, 125 мг+100</t>
  </si>
  <si>
    <t>221970515020277050100100280012120244</t>
  </si>
  <si>
    <t>Курская область,
Свердловская область, г. Москва, г. Москва</t>
  </si>
  <si>
    <t>Глатирамера ацетат, раствор для подкожного введения, 20 мг/мл</t>
  </si>
  <si>
    <t>0873400003922000023</t>
  </si>
  <si>
    <t>221970515020277050100100190012120244</t>
  </si>
  <si>
    <t>Эверолимус, таблетки диспергируемые, 2 мг</t>
  </si>
  <si>
    <t>0873400003922000022</t>
  </si>
  <si>
    <t>221970515020277050100100250032120244</t>
  </si>
  <si>
    <t>Тоцилизумаб, раствор для подкожного введения, 162 мг/0,9 мл</t>
  </si>
  <si>
    <t>0873400003922000020</t>
  </si>
  <si>
    <t>221970515020277050100100180012120244</t>
  </si>
  <si>
    <t>Аталурен, порошок для приема внутрь, 250 мг</t>
  </si>
  <si>
    <t>0873400003922000021</t>
  </si>
  <si>
    <t>221970515020277050100100310022120244</t>
  </si>
  <si>
    <t>Тедуглутид, лиофилизат для приготовления раствора для подкожного введения, 5 мг</t>
  </si>
  <si>
    <t>0873400003922000018</t>
  </si>
  <si>
    <t>221970515020277050100100290042120244</t>
  </si>
  <si>
    <t>Архангельской области,
 Брянской области, Владимирской области, Вологодской области, Воронежской области, Московской области, Республики Карелия, Смоленской области, Тульской области, города Москвы, Санкт-Петербурга</t>
  </si>
  <si>
    <t>0873400003922000017</t>
  </si>
  <si>
    <t>221970515020277050100100290052120244</t>
  </si>
  <si>
    <t>Астраханской области,
Волгоградской области, Кировской области, Краснодарского края, Оренбургской области, Республики Адыгея, Республики Башкортостан, Республики Марий Эл, Ростовской области, Чеченской Республики</t>
  </si>
  <si>
    <t>0873400003922000016</t>
  </si>
  <si>
    <t xml:space="preserve">Тедуглутид, лиофилизат для приготовления раствора для подкожного введения, 5 мг </t>
  </si>
  <si>
    <t>221970515020277050100100290062120244</t>
  </si>
  <si>
    <t>Магаданской области,
Республики Бурятия, Республики Коми, Республики Тыва, Свердловской области, Томской области, Тюменской области, Хабаровского края, Ямало-Ненецкого автономного округа</t>
  </si>
  <si>
    <t>Элосульфаза альфа, концентрат для приготовления раствора для инфузий, 1 мг/мл</t>
  </si>
  <si>
    <t>0873400003922000015</t>
  </si>
  <si>
    <t>221970515020277050100100290022120244</t>
  </si>
  <si>
    <t>города Москвы, 
Ставропольского края</t>
  </si>
  <si>
    <t xml:space="preserve"> Аталурен, порошок для приема внутрь, 125 мг</t>
  </si>
  <si>
    <t xml:space="preserve">0873400003922000014 </t>
  </si>
  <si>
    <t>221970515020277050100100310012120244</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</si>
  <si>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Тюменской области, Удмуртской Республики</t>
  </si>
  <si>
    <t>Селуметиниб, капсулы, 25 мг</t>
  </si>
  <si>
    <t>0873400003922000013</t>
  </si>
  <si>
    <t>221970515020277050100100250012120244</t>
  </si>
  <si>
    <t>Калининградской области,
Нижегородской области, Оренбургской области, Республики Башкортостан, Республики Северная Осетия - Алания, Республики Татарстан, Ханты-Мансийского автономного округа - Югры</t>
  </si>
  <si>
    <t>0873400003922000012</t>
  </si>
  <si>
    <t>Эптаког альфа (активированный), лиофилизат для приготовления раствора для внутривенного введения, 1 мг (50 КЕД) и/ или 1,2 мг (60 КЕД)</t>
  </si>
  <si>
    <t>221970515020277050100100100022120244</t>
  </si>
  <si>
    <t xml:space="preserve"> Эптаког альфа (активированный), лиофилизат для приготовления раствора для внутривенного введения, 1 мг (50 КЕД) и/ или 1,2 мг (60 КЕД)</t>
  </si>
  <si>
    <t>221970515020277050100100100012120244</t>
  </si>
  <si>
    <t>Асфотаза альфа, раствор для подкожного введения, 100 мг/мл</t>
  </si>
  <si>
    <t>221970515020277050100100270012120244</t>
  </si>
  <si>
    <t>Краснодарского 
края</t>
  </si>
  <si>
    <t>Селуметиниб, капсулы, 10 мг</t>
  </si>
  <si>
    <t>221970515020277050100100250022120244</t>
  </si>
  <si>
    <t>Астраханской области, 
Белгородской области, Воронежской области, Калининградской области, Костромской области, Нижегородской области, Оренбургской области, Республики Башкортостан, Республики Марий Эл, Республики Северная Осетия - Алания, Республики Татарстан, Рязанской области, Свердловской области, Ханты-Мансийского автономного округа - Югры</t>
  </si>
  <si>
    <t>Себелипаза альфа, концентрат для приготовления раствора для инфузий, 2 мг/мл</t>
  </si>
  <si>
    <t>221970515020277050100100290032120244</t>
  </si>
  <si>
    <t>Волгоградской области,
Московской области, Республики Крым, Чувашской Республики</t>
  </si>
  <si>
    <t>Канакинумаб, лиофилизат для приготовления раствора для подкожного введения, 150 мг</t>
  </si>
  <si>
    <t>221970515020277050100100300012120244</t>
  </si>
  <si>
    <t>Липецкой области,
города Москвы, Ростовской области, Самарской области, Республики Крым</t>
  </si>
  <si>
    <t>Белгородской области,
Краснодарского края, Московской области, Республики Коми, Саратовской области, Сахалинской области, Ульяновской области, Чувашской Республики</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</si>
  <si>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Ставропольского края, Тюменской области, Удмуртской Республики, Челябинской области</t>
  </si>
  <si>
    <t>Астраханской области, 
Брянской области, Волгоградской области, Иркутской области, Кабардино-Балкарской Республики, Калининградской области, Калужской области, Костромской области, Краснодарского края, Курской области, Ленинградской области, Магаданской области, Нижегородской области, Омской области, Оренбургской области, Пермского края, Пермского края, Пермского края, Пермского края, Республики Башкортостан, Республики Крым, Республики Марий Эл, Самарской области, Саратовской области, Свердловской области, Тульской области, Тюменской области, Челябинской области, Ямало-Ненецкого автономного округа, Ярославской области, Ярославской области, Ярославской области, г. Москвы</t>
  </si>
  <si>
    <t>0873400003922000034</t>
  </si>
  <si>
    <t>221970515020277050100100310042120244</t>
  </si>
  <si>
    <t>0873400003922000033</t>
  </si>
  <si>
    <t xml:space="preserve"> 221970515020277050100100310032120244</t>
  </si>
  <si>
    <t>0873400003922000032</t>
  </si>
  <si>
    <t>Атазанавир капсулы 300 мг</t>
  </si>
  <si>
    <t>Анатоксин дифтерийно-столбнячный, суспензия  для  внутримышечного введения</t>
  </si>
  <si>
    <t>Ламивудин, таблетки покрытые пленочной оболочкой 300 мг</t>
  </si>
  <si>
    <t>Дарунавир,  таблетки,покрытые  пленочной  оболочкой,  800  мг</t>
  </si>
  <si>
    <t>Этравирин, таблетки, 100 мг</t>
  </si>
  <si>
    <t>https://zakupki.gov.ru/epz/order/notice/ea44/view/common-info.html?regNumber=0873400003921000396</t>
  </si>
  <si>
    <t>0873400003921000396-0001</t>
  </si>
  <si>
    <t>ООО "Ирвин"</t>
  </si>
  <si>
    <t>Гемлибра®</t>
  </si>
  <si>
    <t>https://zakupki.gov.ru/epz/order/notice/ea44/view/common-info.html?regNumber=0873400003921000398</t>
  </si>
  <si>
    <t>0873400003921000398-0001</t>
  </si>
  <si>
    <t>https://zakupki.gov.ru/epz/order/notice/ea44/view/common-info.html?regNumber=0873400003921000399</t>
  </si>
  <si>
    <t>0873400003921000399-0001</t>
  </si>
  <si>
    <t>https://zakupki.gov.ru/epz/order/notice/ea44/view/common-info.html?regNumber=0873400003921000401</t>
  </si>
  <si>
    <t>0873400003921000401-0001</t>
  </si>
  <si>
    <t>https://zakupki.gov.ru/epz/order/notice/ea44/view/common-info.html?regNumber=0873400003921000404</t>
  </si>
  <si>
    <t>0873400003921000404-0001</t>
  </si>
  <si>
    <t>0873400003921000405-0001</t>
  </si>
  <si>
    <t>0873400003921000406-0001</t>
  </si>
  <si>
    <t>0873400003921000407-0001</t>
  </si>
  <si>
    <t>Германия/США</t>
  </si>
  <si>
    <t>Элапраза®</t>
  </si>
  <si>
    <t>https://zakupki.gov.ru/epz/order/notice/ea44/view/common-info.html?regNumber=0873400003921000405</t>
  </si>
  <si>
    <t>https://zakupki.gov.ru/epz/order/notice/ea44/view/common-info.html?regNumber=0873400003921000406</t>
  </si>
  <si>
    <t>https://zakupki.gov.ru/epz/order/notice/ea44/view/common-info.html?regNumber=0873400003921000407</t>
  </si>
  <si>
    <t>https://zakupki.gov.ru/epz/order/notice/ea44/view/common-info.html?regNumber=0873400003921000410</t>
  </si>
  <si>
    <t>0873400003921000410-0001</t>
  </si>
  <si>
    <t>https://zakupki.gov.ru/epz/order/notice/ea44/view/common-info.html?regNumber=0873400003921000415</t>
  </si>
  <si>
    <t>0873400003921000415-0001</t>
  </si>
  <si>
    <t>0873400003921000416-0001</t>
  </si>
  <si>
    <t>Тигераза®</t>
  </si>
  <si>
    <t>раствор для ингаляций</t>
  </si>
  <si>
    <t>https://zakupki.gov.ru/epz/order/notice/ea44/view/common-info.html?regNumber=0873400003921000416</t>
  </si>
  <si>
    <t>https://zakupki.gov.ru/epz/order/notice/ea44/view/common-info.html?regNumber=0873400003921000431</t>
  </si>
  <si>
    <t>0873400003921000431-0001</t>
  </si>
  <si>
    <t>1.Никвесел;
2. ФЕЛОМИКА</t>
  </si>
  <si>
    <t>1. таблетки кишечнорастворимые, покрытые пленочной оболочкой;
2. таблетки кишечнорастворимые, покрытые оболочкой.</t>
  </si>
  <si>
    <t>https://zakupki.gov.ru/epz/order/notice/ea44/view/common-info.html?regNumber=0873400003921000444</t>
  </si>
  <si>
    <t>0873400003921000444-0001</t>
  </si>
  <si>
    <t>Далибра®</t>
  </si>
  <si>
    <t>https://zakupki.gov.ru/epz/order/notice/ea44/view/common-info.html?regNumber=0873400003921000447</t>
  </si>
  <si>
    <t>0873400003921000447-0001</t>
  </si>
  <si>
    <t>https://zakupki.gov.ru/epz/order/notice/ea44/view/common-info.html?regNumber=0873400003921000430</t>
  </si>
  <si>
    <t>https://zakupki.gov.ru/epz/order/notice/ea44/view/common-info.html?regNumber=0873400003921000449</t>
  </si>
  <si>
    <t>https://zakupki.gov.ru/epz/order/notice/ea44/view/common-info.html?regNumber=0873400003921000451</t>
  </si>
  <si>
    <t>0873400003921000430-0001</t>
  </si>
  <si>
    <t>0873400003921000449-0001</t>
  </si>
  <si>
    <t>0873400003921000451-0001</t>
  </si>
  <si>
    <t>1. Милатиб;
2. Бортезол</t>
  </si>
  <si>
    <t>1. лиофилизат для приготовления раствора для внутривенного и подкожного введения; 
2. лиофилизат для приготовления раствора для внутривенного и подкожного введения.</t>
  </si>
  <si>
    <t>Эльсульфавирин, капсулы, 20 мг</t>
  </si>
  <si>
    <t xml:space="preserve">Эльсульфавирин, капсулы, 20 мг </t>
  </si>
  <si>
    <t>Ламивудин, таблетки покрытые пленочной оболочкой 150 мг</t>
  </si>
  <si>
    <t>Вакцина для профилактики дифтерии, коклюша и столбняка,суспензия для внутримышечного введения</t>
  </si>
  <si>
    <t>Анатоксин дифтерийный  (с  уменьшенным  содержанием  антигена),  суспензия  для  внутримышечного  и подкожного  введенияи/или суспензия  для  инъекций</t>
  </si>
  <si>
    <t>Анатоксин столбнячный,  суспензия  для  подкожного  введения</t>
  </si>
  <si>
    <t>Тенофовир, таблетки, покрытые пленочной оболочкой, 150 мг</t>
  </si>
  <si>
    <t>Кобицистат + Тенофовира алафенамид + Элвитегравир + Эмтрицитабин</t>
  </si>
  <si>
    <t>Вакцина для профилактики вирусного гепатита В (дет)</t>
  </si>
  <si>
    <t>Тенофовир, таблетки, покрытые пленочной оболочкой, 300 мг</t>
  </si>
  <si>
    <t>Ралтегравир, таблетки жевательные, 25 мг</t>
  </si>
  <si>
    <t>Вакцина для профилактики кори, лиофилизат для приготовления раствора для подкожного введения</t>
  </si>
  <si>
    <t>Энтекавир, таблетки покрытые пленочной оболочкой, 1 мг</t>
  </si>
  <si>
    <t>Вакцина для профилактики вирусного гепатита В (взр)</t>
  </si>
  <si>
    <t>Циклосерин, капсулы, 125 мг</t>
  </si>
  <si>
    <t>Фосампренавир, таблетки покрытые пленочной оболочкой 700 мг</t>
  </si>
  <si>
    <t>Лопинавир+Ритонавир, раствор для приема внутрь, 80 мг+ 20 мг/мл</t>
  </si>
  <si>
    <t>Аталурен 250мг</t>
  </si>
  <si>
    <t>Аталурен 125 мг</t>
  </si>
  <si>
    <t xml:space="preserve">Вакцинадля профилактики вирусного гепатита В (для детскогонаселения(для детей до года)), суспензия для внутримышечноговведения, 0,02 мг/мл </t>
  </si>
  <si>
    <t>Циклосерин, капсулы, 250 мг</t>
  </si>
  <si>
    <t>Рилпивирин+Тенофовир+Эмтрицитабин,  таблетки,  покрытые пленочной оболочкой,  25 мг + 300 мг +200 мг</t>
  </si>
  <si>
    <t>Антиингибиторный коагулянтный комплекс, лиофилизат для приготовления раствора для инфузий, 1000 ЕД.</t>
  </si>
  <si>
    <t>Капреомицин, 500 мг</t>
  </si>
  <si>
    <t xml:space="preserve">Аминосалициловая кислота, лиофилизат для приготовления р-ра для инфузий 3г и/или р-р для инфузий, 30 мг/мл, 100мл </t>
  </si>
  <si>
    <t>Капреомицин 750 мг</t>
  </si>
  <si>
    <t>Зидовудин, таблетки, покрытые пленочной оболочкой, 300 мг</t>
  </si>
  <si>
    <t>Анатоксин дифтерийно-столбнячный  (с  уменьшенным  содержанием  антигенов),  суспензия  для внутримышечного и подкожного введения</t>
  </si>
  <si>
    <t>Интерферон бета-1а, раствор для подкожного введения, 44 мкг (12 млн. МЕ)</t>
  </si>
  <si>
    <t>Канакинумаб лиофилизат 150 мг</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</si>
  <si>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 .</t>
  </si>
  <si>
    <t>Этионамид таб по или таб ппо 250</t>
  </si>
  <si>
    <t>Лопинавир+Ритонавир, таблетки, покрытые пленочной оболочкой, 100мг+25мг</t>
  </si>
  <si>
    <t>Лопинавир+Ритонавир, таблетки, покрытые пленочной оболочкой, 200мг+50мг</t>
  </si>
  <si>
    <t>Маравирок, таблетки покрытые пленочной оболочкой, 150 мг</t>
  </si>
  <si>
    <t>Аминосалициловая кислота, таблетки кишечнорастворимые ппо и/или таблетки, покрытые кишечной оболочкой, 1000 мг</t>
  </si>
  <si>
    <t xml:space="preserve">Вакцина для профилактики кори, краснухи и паротита, лиофилизат для приготовления раствора для подкожного введения. </t>
  </si>
  <si>
    <t>Флударабин, таблетки покрытые пленочной оболочкой, 10 мг.</t>
  </si>
  <si>
    <t>Маравирок, таблетки покрытые пленочной оболочкой, 300 мг</t>
  </si>
  <si>
    <t>221970515020277050100100090112120244</t>
  </si>
  <si>
    <t>221970515020277050100100230292120244</t>
  </si>
  <si>
    <t>221970515020277050100100230282120244</t>
  </si>
  <si>
    <t>221970515020277050100100230272120244</t>
  </si>
  <si>
    <t>221970515020277050100100230262120244</t>
  </si>
  <si>
    <t>221970515020277050100100090102120244</t>
  </si>
  <si>
    <t>221970515020277050100100090092120244</t>
  </si>
  <si>
    <t>221970515020277050100100230252120244</t>
  </si>
  <si>
    <t>221970515020277050100100320032120244</t>
  </si>
  <si>
    <t>221970515020277050100100230232120244</t>
  </si>
  <si>
    <t>221970515020277050100100230222120244</t>
  </si>
  <si>
    <t>221970515020277050100100230212120244</t>
  </si>
  <si>
    <t>221970515020277050100100230202120244</t>
  </si>
  <si>
    <t>221970515020277050100100150022120244</t>
  </si>
  <si>
    <t>221970515020277050100100230192120244</t>
  </si>
  <si>
    <t>221970515020277050100100230182120244</t>
  </si>
  <si>
    <t>221970515020277050100100180052120244</t>
  </si>
  <si>
    <t>221970515020277050100100230172120244</t>
  </si>
  <si>
    <t>221970515020277050100100230152120244</t>
  </si>
  <si>
    <t>221970515020277050100100230162120244</t>
  </si>
  <si>
    <t>221970515020277050100100230142120244</t>
  </si>
  <si>
    <t>221970515020277050100100090082120244</t>
  </si>
  <si>
    <t>221970515020277050100100230132120244</t>
  </si>
  <si>
    <t>221970515020277050100100230122120244</t>
  </si>
  <si>
    <t>221970515020277050100100320022120244</t>
  </si>
  <si>
    <t>221970515020277050100100230112120244</t>
  </si>
  <si>
    <t>221970515020277050100100230102120244</t>
  </si>
  <si>
    <t>221970515020277050100100230092120244</t>
  </si>
  <si>
    <t>221970515020277050100100230082120244</t>
  </si>
  <si>
    <t>Этравирин, таблетки, 25 мг</t>
  </si>
  <si>
    <t>221970515020277050100100230072120244</t>
  </si>
  <si>
    <t>221970515020277050100100010022120244</t>
  </si>
  <si>
    <t>221970515020277050100100150012120244</t>
  </si>
  <si>
    <t>221970515020277050100100230062120244</t>
  </si>
  <si>
    <t xml:space="preserve"> 221970515020277050100100230052120244</t>
  </si>
  <si>
    <t xml:space="preserve"> 221970515020277050100100230042120244</t>
  </si>
  <si>
    <t>221970515020277050100100230032120244</t>
  </si>
  <si>
    <t>221970515020277050100100230022120244</t>
  </si>
  <si>
    <t>221970515020277050100100320012120244</t>
  </si>
  <si>
    <t>221970515020277050100100230012120244</t>
  </si>
  <si>
    <t>221970515020277050100100010012120244</t>
  </si>
  <si>
    <t>221970515020277050100100180042120244</t>
  </si>
  <si>
    <t>221970515020277050100100160012120244</t>
  </si>
  <si>
    <t>0873400003922000043</t>
  </si>
  <si>
    <t>0873400003922000042</t>
  </si>
  <si>
    <t>0873400003922000041</t>
  </si>
  <si>
    <t>0873400003922000040</t>
  </si>
  <si>
    <t>0873400003922000039</t>
  </si>
  <si>
    <t>0873400003922000038</t>
  </si>
  <si>
    <t>0873400003922000037</t>
  </si>
  <si>
    <t>0873400003922000036</t>
  </si>
  <si>
    <t>0873400003922000035</t>
  </si>
  <si>
    <t>Абакавир, таблетки, покрытые пленочной оболочкой, 150 мг</t>
  </si>
  <si>
    <t>Вакцина для профилактики вирусного гепатита В, дифтерии и столбняка, суспензия для внутримышечного введения</t>
  </si>
  <si>
    <t>Эфмороктоког альфа, лиофилизат  для  приготовления  раствора  для  внутривенного  введения, 1500МЕ</t>
  </si>
  <si>
    <t>0873400003922000052</t>
  </si>
  <si>
    <t>0873400003922000051</t>
  </si>
  <si>
    <t>0873400003922000050</t>
  </si>
  <si>
    <t>0873400003922000049</t>
  </si>
  <si>
    <t>0873400003922000048</t>
  </si>
  <si>
    <t>0873400003922000047</t>
  </si>
  <si>
    <t>0873400003922000046</t>
  </si>
  <si>
    <t>0873400003922000045</t>
  </si>
  <si>
    <t>0873400003922000044</t>
  </si>
  <si>
    <t>Атазанавир, капсулы 150</t>
  </si>
  <si>
    <t>https://zakupki.gov.ru/epz/order/notice/ea44/view/common-info.html?regNumber=0873400003921000400</t>
  </si>
  <si>
    <t>0873400003921000400-0001</t>
  </si>
  <si>
    <t>Коагил-VII®</t>
  </si>
  <si>
    <t>https://zakupki.gov.ru/epz/order/notice/ea44/view/common-info.html?regNumber=0873400003921000418</t>
  </si>
  <si>
    <t>0873400003921000418-0001</t>
  </si>
  <si>
    <t>0873400003921000420-0001</t>
  </si>
  <si>
    <t>0873400003921000421-0001</t>
  </si>
  <si>
    <t>Феморикс®</t>
  </si>
  <si>
    <t>https://zakupki.gov.ru/epz/order/notice/ea44/view/common-info.html?regNumber=0873400003921000420</t>
  </si>
  <si>
    <t>Элизария ®</t>
  </si>
  <si>
    <t>https://zakupki.gov.ru/epz/order/notice/ea44/view/common-info.html?regNumber=0873400003921000421</t>
  </si>
  <si>
    <t>Невирапин таб по или таб ппо 200 мг</t>
  </si>
  <si>
    <t>Доравирин + Ламивудин + Тенофовир, таблетки, покрытые пленочной оболочкой, 100 мг + 300 мг + 245 мг</t>
  </si>
  <si>
    <t xml:space="preserve">Ивакафтор+Лумакафтор, таблетки, покрытые пленочной оболочкой, 125 мг + 100 мг  </t>
  </si>
  <si>
    <t>Ивакафтор+Лумакафтор, таблетки, покрытые пленочной оболочкой, 125 мг + 100 мг</t>
  </si>
  <si>
    <t>Ивакафтор+Лумакафтор, таблетки, покрытые пленочной оболочкой, 125 мг + 200 мг</t>
  </si>
  <si>
    <t>0873400003922000066</t>
  </si>
  <si>
    <t>0873400003922000068</t>
  </si>
  <si>
    <t>0873400003922000070</t>
  </si>
  <si>
    <t>0873400003922000067</t>
  </si>
  <si>
    <t>0873400003922000071</t>
  </si>
  <si>
    <t>0873400003922000069</t>
  </si>
  <si>
    <t>0873400003922000064</t>
  </si>
  <si>
    <t>0873400003922000063</t>
  </si>
  <si>
    <t>0873400003922000065</t>
  </si>
  <si>
    <t>0873400003922000062</t>
  </si>
  <si>
    <t>0873400003922000061</t>
  </si>
  <si>
    <t>0873400003922000060</t>
  </si>
  <si>
    <t>0873400003922000059</t>
  </si>
  <si>
    <t>0873400003922000058</t>
  </si>
  <si>
    <t>0873400003922000056</t>
  </si>
  <si>
    <t>0873400003922000055</t>
  </si>
  <si>
    <t>0873400003922000054</t>
  </si>
  <si>
    <t>0873400003922000053</t>
  </si>
  <si>
    <t>0873400003922000057</t>
  </si>
  <si>
    <t>0873400003921000432-0001</t>
  </si>
  <si>
    <t>221970515020277050100100090142120244</t>
  </si>
  <si>
    <t>221970515020277050100100090132120244</t>
  </si>
  <si>
    <t>221970515020277050100100090122120244</t>
  </si>
  <si>
    <t>221970515020277050100100090152120244</t>
  </si>
  <si>
    <t>0873400003921000434-0001</t>
  </si>
  <si>
    <t>0873400003921000435-0001</t>
  </si>
  <si>
    <t>0873400003921000436-0001</t>
  </si>
  <si>
    <t>0873400003921000442-0001</t>
  </si>
  <si>
    <t>0873400003921000437-0001</t>
  </si>
  <si>
    <t>0873400003921000438-0001</t>
  </si>
  <si>
    <t>0873400003921000439-0001</t>
  </si>
  <si>
    <t>лиофилизат для приготовления раствора для инфузий</t>
  </si>
  <si>
    <t>0873400003921000440-0001</t>
  </si>
  <si>
    <t>1. Адвейт®;
2. Адвейт®</t>
  </si>
  <si>
    <t>1.Швейцария/Австрия;
2.Швейцария/Австрия.</t>
  </si>
  <si>
    <t>1. лиофилизат для приготовления раствора для внутривенного введения;
2.  лиофилизат для приготовления раствора для внутривенного введения.</t>
  </si>
  <si>
    <t>0873400003921000441-0001</t>
  </si>
  <si>
    <t>0873400003921000448-0001</t>
  </si>
  <si>
    <t>1. Фломирен;
2. Фломирен;
2. Микофенолата мофетил</t>
  </si>
  <si>
    <t>1.Россия
2.Россия
3.Россия</t>
  </si>
  <si>
    <t>1. Таблетки, покрытые пленочной оболочкой;
2. Таблетки, покрытые пленочной оболочкой;
3. Таблетки, покрытые пленочной оболочкой</t>
  </si>
  <si>
    <t>08734000039210000450-0001</t>
  </si>
  <si>
    <t>0873400003921000452-0001</t>
  </si>
  <si>
    <t>ДАРБИНЕС</t>
  </si>
  <si>
    <t>0873400003921000453-0001</t>
  </si>
  <si>
    <t>0873400003921000458-0001</t>
  </si>
  <si>
    <t>0873400003921000459-0001</t>
  </si>
  <si>
    <t>0873400003921000463-0001</t>
  </si>
  <si>
    <t>АО "НацИмБио"</t>
  </si>
  <si>
    <t>Бубо®-М (Вакцина комбинированная гепатита В и анатоксина дифтерийно-столбнячного с уменьшенным содержанием антигенов адсорбированная жидкая)</t>
  </si>
  <si>
    <t>суспензия для внутримышечного введения</t>
  </si>
  <si>
    <t>ВАКТРИВИР Комбинированная вакцина против кори, краснухи и паротита культуральная живая</t>
  </si>
  <si>
    <t>0873400003921000464-0001</t>
  </si>
  <si>
    <t>0873400003921000465-0001</t>
  </si>
  <si>
    <t>1.Россия
2.Россия</t>
  </si>
  <si>
    <t>1. Феморикс®;
2. Терифлуномид</t>
  </si>
  <si>
    <t>1. таблетки, покрытые пленочной оболочкой;
2. таблетки, покрытые пленочной оболочкой</t>
  </si>
  <si>
    <t>0873400003921000466-0001</t>
  </si>
  <si>
    <r>
      <t>Иларис</t>
    </r>
    <r>
      <rPr>
        <sz val="12"/>
        <color theme="1"/>
        <rFont val="Calibri"/>
        <family val="2"/>
        <charset val="204"/>
      </rPr>
      <t>®</t>
    </r>
  </si>
  <si>
    <t>0873400003921000467-0001</t>
  </si>
  <si>
    <t>1. Инфибета®;
2. Интерферон бета-1b.</t>
  </si>
  <si>
    <t>1.  лиофилизат для приготовления раствора для подкожного введения;
2.  раствор для подкожного введения.</t>
  </si>
  <si>
    <t>0873400003921000468-0001</t>
  </si>
  <si>
    <t>0873400003921000469-0001</t>
  </si>
  <si>
    <t>221970515020277050100100090162120244</t>
  </si>
  <si>
    <t>0873400003922000074</t>
  </si>
  <si>
    <t>0873400003922000073</t>
  </si>
  <si>
    <t>0873400003922000072</t>
  </si>
  <si>
    <t>221970515020277050100100090172120244</t>
  </si>
  <si>
    <t>0873400003922000081</t>
  </si>
  <si>
    <t xml:space="preserve"> 221970515020277050100100090182120244</t>
  </si>
  <si>
    <t>0873400003922000080</t>
  </si>
  <si>
    <t>0873400003922000079</t>
  </si>
  <si>
    <t>0873400003922000078</t>
  </si>
  <si>
    <t>0873400003922000077</t>
  </si>
  <si>
    <t>0873400003922000076</t>
  </si>
  <si>
    <t>0873400003922000075</t>
  </si>
  <si>
    <t>Зидовудин+Ламивудин, таб ппо 300 мг+150 мг</t>
  </si>
  <si>
    <t>Пэгинтерферон альфа-2а, раствор для подкожного введения, 180 мкг/0,5 мл</t>
  </si>
  <si>
    <t>Фосфазид, таблетки, 200 мг</t>
  </si>
  <si>
    <t>Ивакафтор+Лумакафтор, гранулы, 125 мг + 100 мг</t>
  </si>
  <si>
    <t>Зидовудин, таблетки ппо и/или капсулы, 100 мг</t>
  </si>
  <si>
    <t>221970515020277050100100090192120244</t>
  </si>
  <si>
    <t>0873400003922000082</t>
  </si>
  <si>
    <t>0873400003922000099</t>
  </si>
  <si>
    <t>221970515020277050100100320072120244</t>
  </si>
  <si>
    <t>221970515020277050100100310062120244</t>
  </si>
  <si>
    <t>Свердловской области
Ханты-Мансийского автономного округа - Югры
Челябинской области</t>
  </si>
  <si>
    <t>221970515020277050100100230342120244</t>
  </si>
  <si>
    <t>0873400003922000097</t>
  </si>
  <si>
    <t>Ремдесивир, лиофилизат для приготовления концентрата для приготовления раствора для инфузий, 100 мг</t>
  </si>
  <si>
    <t>0873400003922000096</t>
  </si>
  <si>
    <t>221970515020277050100100310112120244</t>
  </si>
  <si>
    <t>0873400003922000095</t>
  </si>
  <si>
    <t>221970515020277050100100230402120244</t>
  </si>
  <si>
    <t>0873400003922000098</t>
  </si>
  <si>
    <t>0873400003922000094</t>
  </si>
  <si>
    <t>221970515020277050100100230372120244</t>
  </si>
  <si>
    <t>0873400003922000093</t>
  </si>
  <si>
    <t>221970515020277050100100230412120244</t>
  </si>
  <si>
    <t>0873400003922000092</t>
  </si>
  <si>
    <t>221970515020277050100100310072120244</t>
  </si>
  <si>
    <t>0873400003922000091</t>
  </si>
  <si>
    <t>221970515020277050100100310052120244</t>
  </si>
  <si>
    <t>0873400003922000090</t>
  </si>
  <si>
    <t>221970515020277050100100310102120244</t>
  </si>
  <si>
    <t>0873400003922000089</t>
  </si>
  <si>
    <t>221970515020277050100100320062120244</t>
  </si>
  <si>
    <t>0873400003922000088</t>
  </si>
  <si>
    <t>221970515020277050100100230362120244</t>
  </si>
  <si>
    <t>0873400003922000087</t>
  </si>
  <si>
    <t>0873400003922000086</t>
  </si>
  <si>
    <t>221970515020277050100100310082120244</t>
  </si>
  <si>
    <t>221970515020277050100100230312120244</t>
  </si>
  <si>
    <t>0873400003922000085</t>
  </si>
  <si>
    <t>0873400003922000084</t>
  </si>
  <si>
    <t>221970515020277050100100100032120244</t>
  </si>
  <si>
    <t>0873400003922000083</t>
  </si>
  <si>
    <t>0873400003922000006_358372</t>
  </si>
  <si>
    <t>0873400003922000008_358372</t>
  </si>
  <si>
    <t>0873400003922000005_358372</t>
  </si>
  <si>
    <t>Иларис®</t>
  </si>
  <si>
    <t>в стадии исполения</t>
  </si>
  <si>
    <t>Канума®</t>
  </si>
  <si>
    <t>0873400003922000009_358372</t>
  </si>
  <si>
    <t>Коселуго</t>
  </si>
  <si>
    <t>Стрензик®</t>
  </si>
  <si>
    <t>0873400003922000013_358372</t>
  </si>
  <si>
    <t>АО "Ланцет"</t>
  </si>
  <si>
    <t>ТРАНСЛАРНА®</t>
  </si>
  <si>
    <t>порошок для приема внутрь</t>
  </si>
  <si>
    <t>Вимизайм</t>
  </si>
  <si>
    <t>Гэттестив</t>
  </si>
  <si>
    <t>001F193222000000017_358372</t>
  </si>
  <si>
    <t>001F193222000000018_358372</t>
  </si>
  <si>
    <t>0873400003922000020-0001</t>
  </si>
  <si>
    <t>0873400003922000021_358372</t>
  </si>
  <si>
    <t>0873400003922000022_358372</t>
  </si>
  <si>
    <t>Афинитор®</t>
  </si>
  <si>
    <t>таблетки диспергируемые</t>
  </si>
  <si>
    <t>221970515020277050100100290072120244</t>
  </si>
  <si>
    <t>0873400003922000120</t>
  </si>
  <si>
    <t>221970515020277050100100230302120244</t>
  </si>
  <si>
    <t>0873400003922000119</t>
  </si>
  <si>
    <t>221970515020277050100100290082120244</t>
  </si>
  <si>
    <t>0873400003922000118</t>
  </si>
  <si>
    <t>0873400003922000117</t>
  </si>
  <si>
    <t>221970515020277050100100280082120244</t>
  </si>
  <si>
    <t>0873400003922000116</t>
  </si>
  <si>
    <t>221970515020277050100100280062120244</t>
  </si>
  <si>
    <t>221970515020277050100100280042120244</t>
  </si>
  <si>
    <t>0873400003922000115</t>
  </si>
  <si>
    <t>221970515020277050100100230382120244</t>
  </si>
  <si>
    <t>0873400003922000114</t>
  </si>
  <si>
    <t>0873400003922000113</t>
  </si>
  <si>
    <t>221970515020277050100100230392120244</t>
  </si>
  <si>
    <t>221970515020277050100100280052120244</t>
  </si>
  <si>
    <t>0873400003922000112</t>
  </si>
  <si>
    <t>221970515020277050100100280032120244</t>
  </si>
  <si>
    <t>0873400003922000111</t>
  </si>
  <si>
    <t>221970515020277050100100280072120244</t>
  </si>
  <si>
    <t>0873400003922000110</t>
  </si>
  <si>
    <t>0873400003922000109</t>
  </si>
  <si>
    <t>221970515020277050100100320052120244</t>
  </si>
  <si>
    <t>0873400003922000108</t>
  </si>
  <si>
    <t>221970515020277050100100310142120244</t>
  </si>
  <si>
    <t>0873400003922000107</t>
  </si>
  <si>
    <t>221970515020277050100100180062120244</t>
  </si>
  <si>
    <t>221970515020277050100100180072120244</t>
  </si>
  <si>
    <t>0873400003922000106</t>
  </si>
  <si>
    <t>0873400003922000105</t>
  </si>
  <si>
    <t>221970515020277050100100230452120244</t>
  </si>
  <si>
    <t>0873400003922000104</t>
  </si>
  <si>
    <t>221970515020277050100100230462120244</t>
  </si>
  <si>
    <t>0873400003922000103</t>
  </si>
  <si>
    <t>221970515020277050100100310132120244</t>
  </si>
  <si>
    <t>0873400003922000102</t>
  </si>
  <si>
    <t>221970515020277050100100310122120244</t>
  </si>
  <si>
    <t>0873400003922000101</t>
  </si>
  <si>
    <t>221970515020277050100100230432120244</t>
  </si>
  <si>
    <t>0873400003922000100</t>
  </si>
  <si>
    <t>221970515020277050100100230442120244</t>
  </si>
  <si>
    <t>Молнупиравир, капсулы, 200 мг</t>
  </si>
  <si>
    <t>69-р</t>
  </si>
  <si>
    <t>0873400003922000134</t>
  </si>
  <si>
    <t>221970515020277050100100230352120244</t>
  </si>
  <si>
    <t>221970515020277050100100100042120244</t>
  </si>
  <si>
    <t>0873400003922000133</t>
  </si>
  <si>
    <t>221970515020277050100100230332120244</t>
  </si>
  <si>
    <t>0873400003922000132</t>
  </si>
  <si>
    <t>221970515020277050100100290092120244</t>
  </si>
  <si>
    <t>0873400003922000131</t>
  </si>
  <si>
    <t>221970515020277050100100300022120244</t>
  </si>
  <si>
    <t>0873400003922000130</t>
  </si>
  <si>
    <t>0873400003922000129</t>
  </si>
  <si>
    <t>221970515020277050100100230422120244</t>
  </si>
  <si>
    <t>0873400003922000128</t>
  </si>
  <si>
    <t>221970515020277050100100180082120244</t>
  </si>
  <si>
    <t>221970515020277050100100280092120244</t>
  </si>
  <si>
    <t>0873400003922000127</t>
  </si>
  <si>
    <t>0873400003922000126</t>
  </si>
  <si>
    <t>221970515020277050100100150032120244</t>
  </si>
  <si>
    <t>0873400003922000125</t>
  </si>
  <si>
    <t>221970515020277050100100320082120244</t>
  </si>
  <si>
    <t>0873400003922000124</t>
  </si>
  <si>
    <t>221970515020277050100100320042120244</t>
  </si>
  <si>
    <t>0873400003922000123</t>
  </si>
  <si>
    <t>221970515020277050100100230472120244</t>
  </si>
  <si>
    <t>0873400003922000122</t>
  </si>
  <si>
    <t>221970515020277050100100230492120244</t>
  </si>
  <si>
    <t>Абакавир, таблетки, покрытые пленочной оболочкой, 300 мг</t>
  </si>
  <si>
    <t>221970515020277050100100230482120244</t>
  </si>
  <si>
    <t>0873400003922000121</t>
  </si>
  <si>
    <t>0873400003922000001_358372</t>
  </si>
  <si>
    <t>0873400003922000007_358372</t>
  </si>
  <si>
    <t>Такзайро</t>
  </si>
  <si>
    <t>Оркамби®</t>
  </si>
  <si>
    <t>гранулы</t>
  </si>
  <si>
    <t>0873400003922000011-0001</t>
  </si>
  <si>
    <t>0873400003922000012-0001</t>
  </si>
  <si>
    <t>ООО "ДрагСерВис"</t>
  </si>
  <si>
    <t>АриоСэвен™</t>
  </si>
  <si>
    <t>0873400003922000024-0001</t>
  </si>
  <si>
    <t>221970515020277050100100230322120244</t>
  </si>
  <si>
    <t>0873400003922000135</t>
  </si>
  <si>
    <t>221970515020277050100100230502120244</t>
  </si>
  <si>
    <t>0873400003922000144</t>
  </si>
  <si>
    <t>0873400003922000143</t>
  </si>
  <si>
    <t>221970515020277050100100320092120244</t>
  </si>
  <si>
    <t>0873400003922000142</t>
  </si>
  <si>
    <t>221970515020277050100100310092120244</t>
  </si>
  <si>
    <t>0873400003922000141</t>
  </si>
  <si>
    <t>221970515020277050100100230522120244</t>
  </si>
  <si>
    <t>0873400003922000140</t>
  </si>
  <si>
    <t>221970515020277050100100310152120244</t>
  </si>
  <si>
    <t>0873400003922000139</t>
  </si>
  <si>
    <t>221970515020277050100100310162120244</t>
  </si>
  <si>
    <t>0873400003922000138</t>
  </si>
  <si>
    <t>221970515020277050100100230532120244</t>
  </si>
  <si>
    <t>0873400003922000137</t>
  </si>
  <si>
    <t>221970515020277050100100230512120244</t>
  </si>
  <si>
    <t>0873400003922000136</t>
  </si>
  <si>
    <t>221970515020277050100100180092120244</t>
  </si>
  <si>
    <t>221970515020277050100100410012120244</t>
  </si>
  <si>
    <t>221970515020277050100100410022120244</t>
  </si>
  <si>
    <t>221970515020277050100100410032120244</t>
  </si>
  <si>
    <t>221970515020277050100100400032120244</t>
  </si>
  <si>
    <t>221970515020277050100100410092120244</t>
  </si>
  <si>
    <t>221970515020277050100100400012120244</t>
  </si>
  <si>
    <t>221970515020277050100100400022120244</t>
  </si>
  <si>
    <t>221970515020277050100100410102120244</t>
  </si>
  <si>
    <t>221970515020277050100100400042120244</t>
  </si>
  <si>
    <t>221970515020277050100100400052120244</t>
  </si>
  <si>
    <t>221970515020277050100100400062120244</t>
  </si>
  <si>
    <t>0873400003922000156</t>
  </si>
  <si>
    <t>0873400003922000155</t>
  </si>
  <si>
    <t>0873400003922000154</t>
  </si>
  <si>
    <t>0873400003922000153</t>
  </si>
  <si>
    <t>0873400003922000152</t>
  </si>
  <si>
    <t>0873400003922000151</t>
  </si>
  <si>
    <t>0873400003922000150</t>
  </si>
  <si>
    <t>0873400003922000149</t>
  </si>
  <si>
    <t>221970515020277050100100190022120244</t>
  </si>
  <si>
    <t>0873400003922000148</t>
  </si>
  <si>
    <t>0873400003922000147</t>
  </si>
  <si>
    <t>0873400003922000146</t>
  </si>
  <si>
    <t>0873400003922000145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</si>
</sst>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1"/>
      <color theme="1"/>
      <name val="Calibri"/>
      <family val="2"/>
      <scheme val="minor"/>
    </font>
    <font>
      <sz val="12"/>
      <color theme="1"/>
      <name val="Times New Roman"/>
      <family val="1"/>
      <charset val="204"/>
    </font>
    <font>
      <sz val="12"/>
      <name val="Times New Roman"/>
      <family val="1"/>
      <charset val="204"/>
    </font>
    <font>
      <u/>
      <sz val="11"/>
      <color theme="10"/>
      <name val="Calibri"/>
      <family val="2"/>
      <scheme val="minor"/>
    </font>
    <font>
      <sz val="10"/>
      <name val="Calibri"/>
      <family val="2"/>
      <charset val="204"/>
    </font>
    <font>
      <u/>
      <sz val="12"/>
      <color theme="10"/>
      <name val="Times New Roman"/>
      <family val="1"/>
      <charset val="204"/>
    </font>
    <font>
      <sz val="10"/>
      <name val="Times New Roman"/>
      <family val="1"/>
      <charset val="204"/>
    </font>
    <font>
      <sz val="10"/>
      <color theme="1"/>
      <name val="Times New Roman"/>
      <family val="1"/>
      <charset val="204"/>
    </font>
    <font>
      <sz val="11"/>
      <color rgb="FF000000"/>
      <name val="Arial"/>
      <family val="2"/>
      <charset val="204"/>
    </font>
    <font>
      <sz val="12"/>
      <color rgb="FF000000"/>
      <name val="Times New Roman"/>
      <family val="1"/>
      <charset val="204"/>
    </font>
    <font>
      <sz val="12"/>
      <color theme="1"/>
      <name val="Calibri"/>
      <family val="2"/>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A5A5A5"/>
      </left>
      <right style="thin">
        <color rgb="FFA5A5A5"/>
      </right>
      <top style="thin">
        <color rgb="FFA5A5A5"/>
      </top>
      <bottom style="thin">
        <color rgb="FFA5A5A5"/>
      </bottom>
      <diagonal/>
    </border>
  </borders>
  <cellStyleXfs count="3">
    <xf numFmtId="0" fontId="0" fillId="0" borderId="0"/>
    <xf numFmtId="0" fontId="3" fillId="0" borderId="0" applyNumberFormat="0" applyFill="0" applyBorder="0" applyAlignment="0" applyProtection="0"/>
    <xf numFmtId="0" fontId="4" fillId="0" borderId="4" applyNumberFormat="0" applyProtection="0">
      <alignment horizontal="left" vertical="top"/>
    </xf>
  </cellStyleXfs>
  <cellXfs count="53">
    <xf numFmtId="0" fontId="0" fillId="0" borderId="0" xfId="0"/>
    <xf numFmtId="4" fontId="2" fillId="0" borderId="1" xfId="0" applyNumberFormat="1" applyFont="1" applyFill="1" applyBorder="1" applyAlignment="1" applyProtection="1">
      <alignment horizontal="center" vertical="center" wrapText="1"/>
      <protection locked="0"/>
    </xf>
    <xf numFmtId="4" fontId="1" fillId="0" borderId="1" xfId="0" applyNumberFormat="1" applyFont="1" applyFill="1" applyBorder="1" applyAlignment="1" applyProtection="1">
      <alignment horizontal="center" vertical="center"/>
      <protection locked="0"/>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49" fontId="7" fillId="0" borderId="1" xfId="0" applyNumberFormat="1"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49" fontId="5" fillId="0" borderId="1" xfId="1" applyNumberFormat="1" applyFont="1" applyFill="1" applyBorder="1" applyAlignment="1" applyProtection="1">
      <alignment horizontal="center" vertical="center" wrapText="1"/>
      <protection locked="0"/>
    </xf>
    <xf numFmtId="3"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49" fontId="5" fillId="0" borderId="1" xfId="1"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49" fontId="3" fillId="0" borderId="1" xfId="1" applyNumberFormat="1" applyFill="1" applyBorder="1" applyAlignment="1">
      <alignment horizontal="center" vertical="center" wrapText="1"/>
    </xf>
    <xf numFmtId="0" fontId="3" fillId="0" borderId="1" xfId="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Alignment="1">
      <alignment horizontal="center" vertical="center" wrapText="1"/>
    </xf>
    <xf numFmtId="0" fontId="7" fillId="0" borderId="0" xfId="0" applyFont="1" applyFill="1" applyAlignment="1">
      <alignment horizontal="center" vertical="center"/>
    </xf>
    <xf numFmtId="14" fontId="1" fillId="0" borderId="0" xfId="0" applyNumberFormat="1" applyFont="1" applyFill="1" applyAlignment="1">
      <alignment horizontal="center" vertical="center"/>
    </xf>
    <xf numFmtId="4" fontId="1" fillId="0" borderId="0" xfId="0" applyNumberFormat="1" applyFont="1" applyFill="1" applyAlignment="1">
      <alignment horizontal="center" vertical="center"/>
    </xf>
    <xf numFmtId="4" fontId="9" fillId="0" borderId="0" xfId="0" applyNumberFormat="1" applyFont="1" applyFill="1" applyBorder="1" applyAlignment="1">
      <alignment horizontal="center" vertical="center"/>
    </xf>
    <xf numFmtId="0" fontId="8" fillId="0" borderId="1" xfId="0" applyFont="1" applyFill="1" applyBorder="1"/>
    <xf numFmtId="0" fontId="8"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 fontId="1" fillId="0" borderId="3"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4" fontId="8" fillId="0" borderId="1"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49" fontId="1" fillId="0" borderId="0" xfId="0" applyNumberFormat="1" applyFont="1" applyFill="1" applyAlignment="1">
      <alignment horizontal="center" vertical="center"/>
    </xf>
  </cellXfs>
  <cellStyles count="3">
    <cellStyle name="Data" xfId="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zakupki.gov.ru/epz/order/notice/ea44/view/common-info.html?regNumber=0873400003921000372" TargetMode="External"/><Relationship Id="rId21" Type="http://schemas.openxmlformats.org/officeDocument/2006/relationships/hyperlink" Target="https://zakupki.gov.ru/epz/order/notice/ea44/view/supplier-results.html?regNumber=0873400003921000258" TargetMode="External"/><Relationship Id="rId42" Type="http://schemas.openxmlformats.org/officeDocument/2006/relationships/hyperlink" Target="https://zakupki.gov.ru/epz/order/notice/ea44/view/common-info.html?regNumber=0873400003921000429" TargetMode="External"/><Relationship Id="rId47" Type="http://schemas.openxmlformats.org/officeDocument/2006/relationships/hyperlink" Target="https://zakupki.gov.ru/epz/order/notice/ea44/view/common-info.html?regNumber=0873400003921000428" TargetMode="External"/><Relationship Id="rId63" Type="http://schemas.openxmlformats.org/officeDocument/2006/relationships/hyperlink" Target="https://zakupki.gov.ru/epz/order/notice/ea44/view/common-info.html?regNumber=0873400003921000376" TargetMode="External"/><Relationship Id="rId68" Type="http://schemas.openxmlformats.org/officeDocument/2006/relationships/hyperlink" Target="https://zakupki.gov.ru/epz/order/notice/ea44/view/common-info.html?regNumber=0873400003921000419" TargetMode="External"/><Relationship Id="rId84" Type="http://schemas.openxmlformats.org/officeDocument/2006/relationships/hyperlink" Target="https://zakupki.gov.ru/epz/order/notice/ea44/view/common-info.html?regNumber=0873400003921000407" TargetMode="External"/><Relationship Id="rId89" Type="http://schemas.openxmlformats.org/officeDocument/2006/relationships/hyperlink" Target="https://zakupki.gov.ru/epz/order/notice/ea44/view/common-info.html?regNumber=0873400003921000444" TargetMode="External"/><Relationship Id="rId16" Type="http://schemas.openxmlformats.org/officeDocument/2006/relationships/hyperlink" Target="https://zakupki.gov.ru/epz/order/notice/ea44/view/common-info.html?regNumber=0873400003921000241" TargetMode="External"/><Relationship Id="rId11" Type="http://schemas.openxmlformats.org/officeDocument/2006/relationships/hyperlink" Target="https://zakupki.gov.ru/epz/contract/contractCard/common-info.html?reestrNumber=1970515020221000187" TargetMode="External"/><Relationship Id="rId32" Type="http://schemas.openxmlformats.org/officeDocument/2006/relationships/hyperlink" Target="https://zakupki.gov.ru/epz/order/notice/ea44/view/common-info.html?regNumber=0873400003921000395" TargetMode="External"/><Relationship Id="rId37" Type="http://schemas.openxmlformats.org/officeDocument/2006/relationships/hyperlink" Target="https://zakupki.gov.ru/epz/order/notice/ea44/view/common-info.html?regNumber=0873400003921000402" TargetMode="External"/><Relationship Id="rId53" Type="http://schemas.openxmlformats.org/officeDocument/2006/relationships/hyperlink" Target="https://zakupki.gov.ru/epz/order/notice/ea44/view/common-info.html?regNumber=0873400003921000352" TargetMode="External"/><Relationship Id="rId58" Type="http://schemas.openxmlformats.org/officeDocument/2006/relationships/hyperlink" Target="https://zakupki.gov.ru/epz/order/notice/ea44/view/common-info.html?regNumber=0873400003921000357" TargetMode="External"/><Relationship Id="rId74" Type="http://schemas.openxmlformats.org/officeDocument/2006/relationships/hyperlink" Target="https://zakupki.gov.ru/epz/order/notice/ea44/view/common-info.html?regNumber=0873400003921000403" TargetMode="External"/><Relationship Id="rId79" Type="http://schemas.openxmlformats.org/officeDocument/2006/relationships/hyperlink" Target="https://zakupki.gov.ru/epz/order/notice/ea44/view/common-info.html?regNumber=0873400003921000399" TargetMode="External"/><Relationship Id="rId5" Type="http://schemas.openxmlformats.org/officeDocument/2006/relationships/hyperlink" Target="https://zakupki.gov.ru/epz/order/notice/ea44/view/common-info.html?regNumber=0873400003921000358" TargetMode="External"/><Relationship Id="rId90" Type="http://schemas.openxmlformats.org/officeDocument/2006/relationships/hyperlink" Target="https://zakupki.gov.ru/epz/order/notice/ea44/view/common-info.html?regNumber=0873400003921000447" TargetMode="External"/><Relationship Id="rId95" Type="http://schemas.openxmlformats.org/officeDocument/2006/relationships/hyperlink" Target="https://zakupki.gov.ru/epz/order/notice/ea44/view/common-info.html?regNumber=0873400003921000418" TargetMode="External"/><Relationship Id="rId22" Type="http://schemas.openxmlformats.org/officeDocument/2006/relationships/hyperlink" Target="https://zakupki.gov.ru/epz/order/notice/ea44/view/supplier-results.html?regNumber=0873400003921000281" TargetMode="External"/><Relationship Id="rId27" Type="http://schemas.openxmlformats.org/officeDocument/2006/relationships/hyperlink" Target="https://zakupki.gov.ru/epz/order/notice/ea44/view/common-info.html?regNumber=0873400003921000370" TargetMode="External"/><Relationship Id="rId43" Type="http://schemas.openxmlformats.org/officeDocument/2006/relationships/hyperlink" Target="https://zakupki.gov.ru/epz/order/notice/ea44/view/common-info.html?regNumber=0873400003921000389" TargetMode="External"/><Relationship Id="rId48" Type="http://schemas.openxmlformats.org/officeDocument/2006/relationships/hyperlink" Target="https://zakupki.gov.ru/epz/order/notice/ea44/view/common-info.html?regNumber=0873400003921000383" TargetMode="External"/><Relationship Id="rId64" Type="http://schemas.openxmlformats.org/officeDocument/2006/relationships/hyperlink" Target="https://zakupki.gov.ru/epz/order/notice/ea44/view/common-info.html?regNumber=0873400003921000377" TargetMode="External"/><Relationship Id="rId69" Type="http://schemas.openxmlformats.org/officeDocument/2006/relationships/hyperlink" Target="https://zakupki.gov.ru/epz/order/notice/ea44/view/common-info.html?regNumber=0873400003921000423" TargetMode="External"/><Relationship Id="rId80" Type="http://schemas.openxmlformats.org/officeDocument/2006/relationships/hyperlink" Target="https://zakupki.gov.ru/epz/order/notice/ea44/view/common-info.html?regNumber=0873400003921000401" TargetMode="External"/><Relationship Id="rId85" Type="http://schemas.openxmlformats.org/officeDocument/2006/relationships/hyperlink" Target="https://zakupki.gov.ru/epz/order/notice/ea44/view/common-info.html?regNumber=0873400003921000410" TargetMode="External"/><Relationship Id="rId3" Type="http://schemas.openxmlformats.org/officeDocument/2006/relationships/hyperlink" Target="https://zakupki.gov.ru/epz/order/notice/ea44/view/common-info.html?regNumber=0873400003921000361" TargetMode="External"/><Relationship Id="rId12" Type="http://schemas.openxmlformats.org/officeDocument/2006/relationships/hyperlink" Target="https://zakupki.gov.ru/epz/contract/contractCard/common-info.html?reestrNumber=1970515020221000202" TargetMode="External"/><Relationship Id="rId17" Type="http://schemas.openxmlformats.org/officeDocument/2006/relationships/hyperlink" Target="https://zakupki.gov.ru/epz/order/notice/ea44/view/supplier-results.html?regNumber=0873400003921000249" TargetMode="External"/><Relationship Id="rId25" Type="http://schemas.openxmlformats.org/officeDocument/2006/relationships/hyperlink" Target="https://zakupki.gov.ru/epz/order/notice/ea44/view/common-info.html?regNumber=0873400003921000379" TargetMode="External"/><Relationship Id="rId33" Type="http://schemas.openxmlformats.org/officeDocument/2006/relationships/hyperlink" Target="https://zakupki.gov.ru/epz/order/notice/ea44/view/common-info.html?regNumber=0873400003921000391" TargetMode="External"/><Relationship Id="rId38" Type="http://schemas.openxmlformats.org/officeDocument/2006/relationships/hyperlink" Target="https://zakupki.gov.ru/epz/order/notice/ea44/view/common-info.html?regNumber=0873400003921000402" TargetMode="External"/><Relationship Id="rId46" Type="http://schemas.openxmlformats.org/officeDocument/2006/relationships/hyperlink" Target="https://zakupki.gov.ru/epz/order/notice/ea44/view/common-info.html?regNumber=0873400003921000427" TargetMode="External"/><Relationship Id="rId59" Type="http://schemas.openxmlformats.org/officeDocument/2006/relationships/hyperlink" Target="https://zakupki.gov.ru/epz/order/notice/ea44/view/common-info.html?regNumber=0873400003921000363" TargetMode="External"/><Relationship Id="rId67" Type="http://schemas.openxmlformats.org/officeDocument/2006/relationships/hyperlink" Target="https://zakupki.gov.ru/epz/order/notice/ea44/view/common-info.html?regNumber=0873400003921000388" TargetMode="External"/><Relationship Id="rId20" Type="http://schemas.openxmlformats.org/officeDocument/2006/relationships/hyperlink" Target="https://zakupki.gov.ru/epz/order/notice/ea44/view/common-info.html?regNumber=0873400003921000282" TargetMode="External"/><Relationship Id="rId41" Type="http://schemas.openxmlformats.org/officeDocument/2006/relationships/hyperlink" Target="https://zakupki.gov.ru/epz/order/notice/ea44/view/common-info.html?regNumber=0873400003921000369" TargetMode="External"/><Relationship Id="rId54" Type="http://schemas.openxmlformats.org/officeDocument/2006/relationships/hyperlink" Target="https://zakupki.gov.ru/epz/order/notice/ea44/view/common-info.html?regNumber=0873400003921000353" TargetMode="External"/><Relationship Id="rId62" Type="http://schemas.openxmlformats.org/officeDocument/2006/relationships/hyperlink" Target="https://zakupki.gov.ru/epz/order/notice/ea44/view/common-info.html?regNumber=0873400003921000375" TargetMode="External"/><Relationship Id="rId70" Type="http://schemas.openxmlformats.org/officeDocument/2006/relationships/hyperlink" Target="https://zakupki.gov.ru/epz/order/notice/ea44/view/common-info.html?regNumber=0873400003921000424" TargetMode="External"/><Relationship Id="rId75" Type="http://schemas.openxmlformats.org/officeDocument/2006/relationships/hyperlink" Target="https://zakupki.gov.ru/epz/order/notice/ea44/view/common-info.html?regNumber=0873400003921000412" TargetMode="External"/><Relationship Id="rId83" Type="http://schemas.openxmlformats.org/officeDocument/2006/relationships/hyperlink" Target="https://zakupki.gov.ru/epz/order/notice/ea44/view/common-info.html?regNumber=0873400003921000406" TargetMode="External"/><Relationship Id="rId88" Type="http://schemas.openxmlformats.org/officeDocument/2006/relationships/hyperlink" Target="https://zakupki.gov.ru/epz/order/notice/ea44/view/common-info.html?regNumber=0873400003921000431" TargetMode="External"/><Relationship Id="rId91" Type="http://schemas.openxmlformats.org/officeDocument/2006/relationships/hyperlink" Target="https://zakupki.gov.ru/epz/order/notice/ea44/view/common-info.html?regNumber=0873400003921000430" TargetMode="External"/><Relationship Id="rId96" Type="http://schemas.openxmlformats.org/officeDocument/2006/relationships/hyperlink" Target="https://zakupki.gov.ru/epz/order/notice/ea44/view/common-info.html?regNumber=0873400003921000420" TargetMode="External"/><Relationship Id="rId1" Type="http://schemas.openxmlformats.org/officeDocument/2006/relationships/hyperlink" Target="https://zakupki.gov.ru/epz/order/notice/ea44/view/common-info.html?regNumber=0873400003921000238" TargetMode="External"/><Relationship Id="rId6" Type="http://schemas.openxmlformats.org/officeDocument/2006/relationships/hyperlink" Target="https://zakupki.gov.ru/epz/order/notice/ea44/view/common-info.html?regNumber=0873400003921000359" TargetMode="External"/><Relationship Id="rId15" Type="http://schemas.openxmlformats.org/officeDocument/2006/relationships/hyperlink" Target="https://zakupki.gov.ru/epz/order/notice/ea44/view/common-info.html?regNumber=0873400003921000240" TargetMode="External"/><Relationship Id="rId23" Type="http://schemas.openxmlformats.org/officeDocument/2006/relationships/hyperlink" Target="https://zakupki.gov.ru/epz/order/notice/ea44/view/supplier-results.html?regNumber=0873400003921000283" TargetMode="External"/><Relationship Id="rId28" Type="http://schemas.openxmlformats.org/officeDocument/2006/relationships/hyperlink" Target="https://zakupki.gov.ru/epz/order/notice/ea44/view/common-info.html?regNumber=0873400003921000390" TargetMode="External"/><Relationship Id="rId36" Type="http://schemas.openxmlformats.org/officeDocument/2006/relationships/hyperlink" Target="https://zakupki.gov.ru/epz/order/notice/ea44/view/common-info.html?regNumber=0873400003921000411" TargetMode="External"/><Relationship Id="rId49" Type="http://schemas.openxmlformats.org/officeDocument/2006/relationships/hyperlink" Target="https://zakupki.gov.ru/epz/order/notice/ea44/view/common-info.html?regNumber=0873400003921000387" TargetMode="External"/><Relationship Id="rId57" Type="http://schemas.openxmlformats.org/officeDocument/2006/relationships/hyperlink" Target="https://zakupki.gov.ru/epz/order/notice/ea44/view/common-info.html?regNumber=0873400003921000356" TargetMode="External"/><Relationship Id="rId10" Type="http://schemas.openxmlformats.org/officeDocument/2006/relationships/hyperlink" Target="https://zakupki.gov.ru/epz/contract/contractCard/common-info.html?reestrNumber=1970515020221000185" TargetMode="External"/><Relationship Id="rId31" Type="http://schemas.openxmlformats.org/officeDocument/2006/relationships/hyperlink" Target="https://zakupki.gov.ru/epz/order/notice/ea44/view/common-info.html?regNumber=0873400003921000385" TargetMode="External"/><Relationship Id="rId44" Type="http://schemas.openxmlformats.org/officeDocument/2006/relationships/hyperlink" Target="https://zakupki.gov.ru/epz/order/notice/ea44/view/common-info.html?regNumber=0873400003921000394" TargetMode="External"/><Relationship Id="rId52" Type="http://schemas.openxmlformats.org/officeDocument/2006/relationships/hyperlink" Target="https://zakupki.gov.ru/epz/order/notice/ea44/view/common-info.html?regNumber=0873400003921000351" TargetMode="External"/><Relationship Id="rId60" Type="http://schemas.openxmlformats.org/officeDocument/2006/relationships/hyperlink" Target="https://zakupki.gov.ru/epz/order/notice/ea44/view/common-info.html?regNumber=0873400003921000368" TargetMode="External"/><Relationship Id="rId65" Type="http://schemas.openxmlformats.org/officeDocument/2006/relationships/hyperlink" Target="https://zakupki.gov.ru/epz/order/notice/ea44/view/common-info.html?regNumber=0873400003921000378" TargetMode="External"/><Relationship Id="rId73" Type="http://schemas.openxmlformats.org/officeDocument/2006/relationships/hyperlink" Target="https://zakupki.gov.ru/epz/order/notice/ea44/view/common-info.html?regNumber=0873400003921000414" TargetMode="External"/><Relationship Id="rId78" Type="http://schemas.openxmlformats.org/officeDocument/2006/relationships/hyperlink" Target="https://zakupki.gov.ru/epz/order/notice/ea44/view/common-info.html?regNumber=0873400003921000398" TargetMode="External"/><Relationship Id="rId81" Type="http://schemas.openxmlformats.org/officeDocument/2006/relationships/hyperlink" Target="https://zakupki.gov.ru/epz/order/notice/ea44/view/common-info.html?regNumber=0873400003921000404" TargetMode="External"/><Relationship Id="rId86" Type="http://schemas.openxmlformats.org/officeDocument/2006/relationships/hyperlink" Target="https://zakupki.gov.ru/epz/order/notice/ea44/view/common-info.html?regNumber=0873400003921000415" TargetMode="External"/><Relationship Id="rId94" Type="http://schemas.openxmlformats.org/officeDocument/2006/relationships/hyperlink" Target="https://zakupki.gov.ru/epz/order/notice/ea44/view/common-info.html?regNumber=0873400003921000400" TargetMode="External"/><Relationship Id="rId4" Type="http://schemas.openxmlformats.org/officeDocument/2006/relationships/hyperlink" Target="https://zakupki.gov.ru/epz/order/notice/ea44/view/common-info.html?regNumber=0873400003921000354" TargetMode="External"/><Relationship Id="rId9" Type="http://schemas.openxmlformats.org/officeDocument/2006/relationships/hyperlink" Target="https://zakupki.gov.ru/epz/contract/contractCard/common-info.html?reestrNumber=1970515020221000132" TargetMode="External"/><Relationship Id="rId13" Type="http://schemas.openxmlformats.org/officeDocument/2006/relationships/hyperlink" Target="https://zakupki.gov.ru/epz/order/notice/ea44/view/common-info.html?regNumber=0873400003921000201" TargetMode="External"/><Relationship Id="rId18" Type="http://schemas.openxmlformats.org/officeDocument/2006/relationships/hyperlink" Target="https://zakupki.gov.ru/epz/order/notice/ea44/view/supplier-results.html?regNumber=0873400003921000250" TargetMode="External"/><Relationship Id="rId39" Type="http://schemas.openxmlformats.org/officeDocument/2006/relationships/hyperlink" Target="https://zakupki.gov.ru/epz/order/notice/ea44/view/common-info.html?regNumber=0873400003921000433" TargetMode="External"/><Relationship Id="rId34" Type="http://schemas.openxmlformats.org/officeDocument/2006/relationships/hyperlink" Target="https://zakupki.gov.ru/epz/order/notice/ea44/view/supplier-results.html?regNumber=0873400003921000397" TargetMode="External"/><Relationship Id="rId50" Type="http://schemas.openxmlformats.org/officeDocument/2006/relationships/hyperlink" Target="https://zakupki.gov.ru/epz/order/notice/ea44/view/common-info.html?regNumber=0873400003921000393" TargetMode="External"/><Relationship Id="rId55" Type="http://schemas.openxmlformats.org/officeDocument/2006/relationships/hyperlink" Target="https://zakupki.gov.ru/epz/order/notice/ea44/view/common-info.html?regNumber=0873400003921000365" TargetMode="External"/><Relationship Id="rId76" Type="http://schemas.openxmlformats.org/officeDocument/2006/relationships/hyperlink" Target="https://zakupki.gov.ru/epz/order/notice/ea44/view/common-info.html?regNumber=0873400003921000425" TargetMode="External"/><Relationship Id="rId97" Type="http://schemas.openxmlformats.org/officeDocument/2006/relationships/hyperlink" Target="https://zakupki.gov.ru/epz/order/notice/ea44/view/common-info.html?regNumber=0873400003921000421" TargetMode="External"/><Relationship Id="rId7" Type="http://schemas.openxmlformats.org/officeDocument/2006/relationships/hyperlink" Target="https://zakupki.gov.ru/epz/order/notice/ea44/view/common-info.html?regNumber=0873400003921000364" TargetMode="External"/><Relationship Id="rId71" Type="http://schemas.openxmlformats.org/officeDocument/2006/relationships/hyperlink" Target="https://zakupki.gov.ru/epz/order/notice/ea44/view/common-info.html?regNumber=0873400003921000413" TargetMode="External"/><Relationship Id="rId92" Type="http://schemas.openxmlformats.org/officeDocument/2006/relationships/hyperlink" Target="https://zakupki.gov.ru/epz/order/notice/ea44/view/common-info.html?regNumber=0873400003921000449" TargetMode="External"/><Relationship Id="rId2" Type="http://schemas.openxmlformats.org/officeDocument/2006/relationships/hyperlink" Target="https://zakupki.gov.ru/epz/order/notice/ea44/view/common-info.html?regNumber=0873400003921000362" TargetMode="External"/><Relationship Id="rId29" Type="http://schemas.openxmlformats.org/officeDocument/2006/relationships/hyperlink" Target="https://zakupki.gov.ru/epz/order/notice/ea44/view/common-info.html?regNumber=0873400003921000392" TargetMode="External"/><Relationship Id="rId24" Type="http://schemas.openxmlformats.org/officeDocument/2006/relationships/hyperlink" Target="https://zakupki.gov.ru/epz/order/notice/ea44/view/common-info.html?regNumber=0873400003921000384" TargetMode="External"/><Relationship Id="rId40" Type="http://schemas.openxmlformats.org/officeDocument/2006/relationships/hyperlink" Target="https://zakupki.gov.ru/epz/order/notice/ea44/view/common-info.html?regNumber=0873400003921000367" TargetMode="External"/><Relationship Id="rId45" Type="http://schemas.openxmlformats.org/officeDocument/2006/relationships/hyperlink" Target="https://zakupki.gov.ru/epz/order/notice/ea44/view/common-info.html?regNumber=0873400003921000417" TargetMode="External"/><Relationship Id="rId66" Type="http://schemas.openxmlformats.org/officeDocument/2006/relationships/hyperlink" Target="https://zakupki.gov.ru/epz/order/notice/ea44/view/common-info.html?regNumber=0873400003921000380" TargetMode="External"/><Relationship Id="rId87" Type="http://schemas.openxmlformats.org/officeDocument/2006/relationships/hyperlink" Target="https://zakupki.gov.ru/epz/order/notice/ea44/view/common-info.html?regNumber=0873400003921000416" TargetMode="External"/><Relationship Id="rId61" Type="http://schemas.openxmlformats.org/officeDocument/2006/relationships/hyperlink" Target="https://zakupki.gov.ru/epz/order/notice/ea44/view/common-info.html?regNumber=0873400003921000371" TargetMode="External"/><Relationship Id="rId82" Type="http://schemas.openxmlformats.org/officeDocument/2006/relationships/hyperlink" Target="https://zakupki.gov.ru/epz/order/notice/ea44/view/common-info.html?regNumber=0873400003921000405" TargetMode="External"/><Relationship Id="rId19" Type="http://schemas.openxmlformats.org/officeDocument/2006/relationships/hyperlink" Target="https://zakupki.gov.ru/epz/order/notice/ea44/view/supplier-results.html?regNumber=0873400003921000253" TargetMode="External"/><Relationship Id="rId14" Type="http://schemas.openxmlformats.org/officeDocument/2006/relationships/hyperlink" Target="https://zakupki.gov.ru/epz/order/notice/ea44/view/common-info.html?regNumber=0873400003921000239" TargetMode="External"/><Relationship Id="rId30" Type="http://schemas.openxmlformats.org/officeDocument/2006/relationships/hyperlink" Target="https://zakupki.gov.ru/epz/order/notice/ea44/view/common-info.html?regNumber=0873400003921000373" TargetMode="External"/><Relationship Id="rId35" Type="http://schemas.openxmlformats.org/officeDocument/2006/relationships/hyperlink" Target="https://zakupki.gov.ru/epz/order/notice/ea44/view/common-info.html?regNumber=0873400003921000408" TargetMode="External"/><Relationship Id="rId56" Type="http://schemas.openxmlformats.org/officeDocument/2006/relationships/hyperlink" Target="https://zakupki.gov.ru/epz/order/notice/ea44/view/common-info.html?regNumber=0873400003921000355" TargetMode="External"/><Relationship Id="rId77" Type="http://schemas.openxmlformats.org/officeDocument/2006/relationships/hyperlink" Target="https://zakupki.gov.ru/epz/order/notice/ea44/view/common-info.html?regNumber=0873400003921000396" TargetMode="External"/><Relationship Id="rId8" Type="http://schemas.openxmlformats.org/officeDocument/2006/relationships/hyperlink" Target="https://zakupki.gov.ru/epz/contract/contractCard/common-info.html?reestrNumber=1970515020221000096" TargetMode="External"/><Relationship Id="rId51" Type="http://schemas.openxmlformats.org/officeDocument/2006/relationships/hyperlink" Target="https://zakupki.gov.ru/epz/order/notice/ea44/view/common-info.html?regNumber=0873400003921000386" TargetMode="External"/><Relationship Id="rId72" Type="http://schemas.openxmlformats.org/officeDocument/2006/relationships/hyperlink" Target="https://zakupki.gov.ru/epz/order/notice/ea44/view/common-info.html?regNumber=0873400003921000422" TargetMode="External"/><Relationship Id="rId93" Type="http://schemas.openxmlformats.org/officeDocument/2006/relationships/hyperlink" Target="https://zakupki.gov.ru/epz/order/notice/ea44/view/common-info.html?regNumber=0873400003921000451" TargetMode="External"/><Relationship Id="rId98"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7"/>
  <sheetViews>
    <sheetView view="pageBreakPreview" zoomScale="70" zoomScaleNormal="70" zoomScaleSheetLayoutView="70" workbookViewId="0">
      <pane xSplit="2" ySplit="2" topLeftCell="G12" activePane="bottomRight" state="frozen"/>
      <selection pane="topRight" activeCell="C1" sqref="C1"/>
      <selection pane="bottomLeft" activeCell="A3" sqref="A3"/>
      <selection pane="bottomRight" activeCell="N14" sqref="N14"/>
    </sheetView>
  </sheetViews>
  <sheetFormatPr defaultRowHeight="15.75" x14ac:dyDescent="0.25"/>
  <cols>
    <col min="1" max="1" width="39.42578125" style="41" customWidth="1"/>
    <col min="2" max="2" width="26.7109375" style="3" customWidth="1"/>
    <col min="3" max="3" width="13" style="42" customWidth="1"/>
    <col min="4" max="4" width="18.5703125" style="3" customWidth="1"/>
    <col min="5" max="5" width="27.42578125" style="40" customWidth="1"/>
    <col min="6" max="6" width="13.85546875" style="42" customWidth="1"/>
    <col min="7" max="7" width="32.85546875" style="3" customWidth="1"/>
    <col min="8" max="8" width="22.140625" style="40" customWidth="1"/>
    <col min="9" max="9" width="30.85546875" style="40" customWidth="1"/>
    <col min="10" max="10" width="21.7109375" style="3" customWidth="1"/>
    <col min="11" max="11" width="19.85546875" style="3" customWidth="1"/>
    <col min="12" max="13" width="20.140625" style="3" customWidth="1"/>
    <col min="14" max="14" width="18.5703125" style="3" customWidth="1"/>
    <col min="15" max="15" width="17.140625" style="3" customWidth="1"/>
    <col min="16" max="16" width="16.28515625" style="3" customWidth="1"/>
    <col min="17" max="17" width="17.5703125" style="43" customWidth="1"/>
    <col min="18" max="18" width="9.140625" style="3"/>
    <col min="19" max="19" width="14.140625" style="3" customWidth="1"/>
    <col min="20" max="20" width="17.28515625" style="40" customWidth="1"/>
    <col min="21" max="21" width="33.28515625" style="40" customWidth="1"/>
    <col min="22" max="22" width="16.140625" style="42" customWidth="1"/>
    <col min="23" max="23" width="15.140625" style="42" customWidth="1"/>
    <col min="24" max="24" width="13.28515625" style="42" customWidth="1"/>
    <col min="25" max="25" width="16.7109375" style="40" customWidth="1"/>
    <col min="26" max="16384" width="9.140625" style="3"/>
  </cols>
  <sheetData>
    <row r="1" spans="1:25" ht="103.5" customHeight="1" x14ac:dyDescent="0.25">
      <c r="A1" s="14" t="s">
        <v>0</v>
      </c>
      <c r="B1" s="15" t="s">
        <v>13</v>
      </c>
      <c r="C1" s="8" t="s">
        <v>1</v>
      </c>
      <c r="D1" s="16" t="s">
        <v>58</v>
      </c>
      <c r="E1" s="10" t="s">
        <v>6</v>
      </c>
      <c r="F1" s="8" t="s">
        <v>3</v>
      </c>
      <c r="G1" s="10" t="s">
        <v>4</v>
      </c>
      <c r="H1" s="10" t="s">
        <v>5</v>
      </c>
      <c r="I1" s="10" t="s">
        <v>7</v>
      </c>
      <c r="J1" s="12" t="s">
        <v>8</v>
      </c>
      <c r="K1" s="11" t="s">
        <v>14</v>
      </c>
      <c r="L1" s="11" t="s">
        <v>15</v>
      </c>
      <c r="M1" s="11" t="s">
        <v>159</v>
      </c>
      <c r="N1" s="12" t="s">
        <v>20</v>
      </c>
      <c r="O1" s="12"/>
      <c r="P1" s="12"/>
      <c r="Q1" s="12"/>
      <c r="R1" s="12" t="s">
        <v>18</v>
      </c>
      <c r="S1" s="9" t="s">
        <v>16</v>
      </c>
      <c r="T1" s="9" t="s">
        <v>17</v>
      </c>
      <c r="U1" s="9" t="s">
        <v>19</v>
      </c>
      <c r="V1" s="8" t="s">
        <v>22</v>
      </c>
      <c r="W1" s="8"/>
      <c r="X1" s="8"/>
      <c r="Y1" s="9" t="s">
        <v>70</v>
      </c>
    </row>
    <row r="2" spans="1:25" ht="44.25" customHeight="1" x14ac:dyDescent="0.25">
      <c r="A2" s="14"/>
      <c r="B2" s="15"/>
      <c r="C2" s="8"/>
      <c r="D2" s="16"/>
      <c r="E2" s="10"/>
      <c r="F2" s="8"/>
      <c r="G2" s="10"/>
      <c r="H2" s="10"/>
      <c r="I2" s="10"/>
      <c r="J2" s="12"/>
      <c r="K2" s="11"/>
      <c r="L2" s="11"/>
      <c r="M2" s="11"/>
      <c r="N2" s="6" t="s">
        <v>21</v>
      </c>
      <c r="O2" s="6" t="s">
        <v>10</v>
      </c>
      <c r="P2" s="6" t="s">
        <v>11</v>
      </c>
      <c r="Q2" s="6" t="s">
        <v>12</v>
      </c>
      <c r="R2" s="12"/>
      <c r="S2" s="9"/>
      <c r="T2" s="9"/>
      <c r="U2" s="9"/>
      <c r="V2" s="5" t="s">
        <v>10</v>
      </c>
      <c r="W2" s="5" t="s">
        <v>11</v>
      </c>
      <c r="X2" s="5" t="s">
        <v>12</v>
      </c>
      <c r="Y2" s="9"/>
    </row>
    <row r="3" spans="1:25" ht="44.25" customHeight="1" x14ac:dyDescent="0.25">
      <c r="A3" s="17" t="s">
        <v>33</v>
      </c>
      <c r="B3" s="18" t="s">
        <v>30</v>
      </c>
      <c r="C3" s="19">
        <v>44267</v>
      </c>
      <c r="D3" s="20" t="s">
        <v>41</v>
      </c>
      <c r="E3" s="21" t="s">
        <v>59</v>
      </c>
      <c r="F3" s="19">
        <v>44302</v>
      </c>
      <c r="G3" s="18" t="s">
        <v>51</v>
      </c>
      <c r="H3" s="20" t="s">
        <v>134</v>
      </c>
      <c r="I3" s="20" t="s">
        <v>32</v>
      </c>
      <c r="J3" s="2">
        <v>18652328397.779999</v>
      </c>
      <c r="K3" s="2" t="e">
        <f>P3*#REF!</f>
        <v>#REF!</v>
      </c>
      <c r="L3" s="1">
        <v>6217442799.2600002</v>
      </c>
      <c r="M3" s="1">
        <v>18652328397.779999</v>
      </c>
      <c r="N3" s="2">
        <v>91066929</v>
      </c>
      <c r="O3" s="2" t="s">
        <v>44</v>
      </c>
      <c r="P3" s="2">
        <v>30355643</v>
      </c>
      <c r="Q3" s="2">
        <v>30355643</v>
      </c>
      <c r="R3" s="22" t="s">
        <v>28</v>
      </c>
      <c r="S3" s="23" t="s">
        <v>23</v>
      </c>
      <c r="T3" s="20" t="s">
        <v>55</v>
      </c>
      <c r="U3" s="20" t="s">
        <v>54</v>
      </c>
      <c r="V3" s="19">
        <v>44378</v>
      </c>
      <c r="W3" s="19">
        <v>44651</v>
      </c>
      <c r="X3" s="19">
        <v>45016</v>
      </c>
      <c r="Y3" s="24" t="s">
        <v>71</v>
      </c>
    </row>
    <row r="4" spans="1:25" ht="113.25" customHeight="1" x14ac:dyDescent="0.25">
      <c r="A4" s="17" t="s">
        <v>35</v>
      </c>
      <c r="B4" s="18" t="s">
        <v>31</v>
      </c>
      <c r="C4" s="19">
        <v>44267</v>
      </c>
      <c r="D4" s="20" t="s">
        <v>41</v>
      </c>
      <c r="E4" s="21" t="s">
        <v>60</v>
      </c>
      <c r="F4" s="19">
        <v>44305</v>
      </c>
      <c r="G4" s="18" t="s">
        <v>52</v>
      </c>
      <c r="H4" s="25" t="s">
        <v>76</v>
      </c>
      <c r="I4" s="20" t="s">
        <v>34</v>
      </c>
      <c r="J4" s="2">
        <v>13544179118.040001</v>
      </c>
      <c r="K4" s="2">
        <v>4514726372.6800003</v>
      </c>
      <c r="L4" s="1">
        <v>4514726372.6800003</v>
      </c>
      <c r="M4" s="1">
        <v>13544179118.040001</v>
      </c>
      <c r="N4" s="2">
        <v>44000322</v>
      </c>
      <c r="O4" s="2">
        <v>6360000</v>
      </c>
      <c r="P4" s="2">
        <v>4200000</v>
      </c>
      <c r="Q4" s="2">
        <v>4106774</v>
      </c>
      <c r="R4" s="22" t="s">
        <v>28</v>
      </c>
      <c r="S4" s="23" t="s">
        <v>23</v>
      </c>
      <c r="T4" s="20" t="s">
        <v>38</v>
      </c>
      <c r="U4" s="20" t="s">
        <v>53</v>
      </c>
      <c r="V4" s="19">
        <v>44561</v>
      </c>
      <c r="W4" s="19">
        <v>44926</v>
      </c>
      <c r="X4" s="19">
        <v>45291</v>
      </c>
      <c r="Y4" s="24" t="s">
        <v>71</v>
      </c>
    </row>
    <row r="5" spans="1:25" ht="61.5" customHeight="1" x14ac:dyDescent="0.25">
      <c r="A5" s="17" t="s">
        <v>783</v>
      </c>
      <c r="B5" s="18" t="s">
        <v>784</v>
      </c>
      <c r="C5" s="19">
        <v>44267</v>
      </c>
      <c r="D5" s="20" t="s">
        <v>41</v>
      </c>
      <c r="E5" s="21" t="s">
        <v>785</v>
      </c>
      <c r="F5" s="19">
        <v>44306</v>
      </c>
      <c r="G5" s="18" t="s">
        <v>786</v>
      </c>
      <c r="H5" s="25" t="s">
        <v>80</v>
      </c>
      <c r="I5" s="20" t="s">
        <v>787</v>
      </c>
      <c r="J5" s="2">
        <v>8269045237.5600004</v>
      </c>
      <c r="K5" s="2">
        <v>8269045237.5600004</v>
      </c>
      <c r="L5" s="1">
        <v>8269045237.5600004</v>
      </c>
      <c r="M5" s="1">
        <v>8269045237.5600004</v>
      </c>
      <c r="N5" s="2">
        <v>40941948</v>
      </c>
      <c r="O5" s="2">
        <v>13647316</v>
      </c>
      <c r="P5" s="2">
        <v>13647316</v>
      </c>
      <c r="Q5" s="2">
        <v>13647316</v>
      </c>
      <c r="R5" s="22" t="s">
        <v>28</v>
      </c>
      <c r="S5" s="23" t="s">
        <v>721</v>
      </c>
      <c r="T5" s="20" t="s">
        <v>788</v>
      </c>
      <c r="U5" s="20" t="s">
        <v>789</v>
      </c>
      <c r="V5" s="19">
        <v>44530</v>
      </c>
      <c r="W5" s="19">
        <v>44774</v>
      </c>
      <c r="X5" s="19">
        <v>45108</v>
      </c>
      <c r="Y5" s="24" t="s">
        <v>790</v>
      </c>
    </row>
    <row r="6" spans="1:25" ht="44.25" customHeight="1" x14ac:dyDescent="0.25">
      <c r="A6" s="26" t="s">
        <v>45</v>
      </c>
      <c r="B6" s="18" t="s">
        <v>42</v>
      </c>
      <c r="C6" s="27">
        <v>44301</v>
      </c>
      <c r="D6" s="25" t="s">
        <v>41</v>
      </c>
      <c r="E6" s="28" t="s">
        <v>72</v>
      </c>
      <c r="F6" s="27">
        <v>44368</v>
      </c>
      <c r="G6" s="29" t="s">
        <v>63</v>
      </c>
      <c r="H6" s="23" t="s">
        <v>76</v>
      </c>
      <c r="I6" s="30" t="s">
        <v>46</v>
      </c>
      <c r="J6" s="31">
        <v>702951908.88</v>
      </c>
      <c r="K6" s="31">
        <v>234317302.96000001</v>
      </c>
      <c r="L6" s="6">
        <v>234317302.96000001</v>
      </c>
      <c r="M6" s="6">
        <v>702951908.88</v>
      </c>
      <c r="N6" s="31">
        <v>372072</v>
      </c>
      <c r="O6" s="31">
        <v>124024</v>
      </c>
      <c r="P6" s="31">
        <v>124024</v>
      </c>
      <c r="Q6" s="31">
        <v>124024</v>
      </c>
      <c r="R6" s="32" t="s">
        <v>47</v>
      </c>
      <c r="S6" s="25" t="s">
        <v>40</v>
      </c>
      <c r="T6" s="30" t="s">
        <v>64</v>
      </c>
      <c r="U6" s="30" t="s">
        <v>65</v>
      </c>
      <c r="V6" s="27">
        <v>44392</v>
      </c>
      <c r="W6" s="27">
        <v>44652</v>
      </c>
      <c r="X6" s="27">
        <v>45017</v>
      </c>
      <c r="Y6" s="24" t="s">
        <v>71</v>
      </c>
    </row>
    <row r="7" spans="1:25" ht="44.25" customHeight="1" x14ac:dyDescent="0.25">
      <c r="A7" s="26" t="s">
        <v>48</v>
      </c>
      <c r="B7" s="18" t="s">
        <v>43</v>
      </c>
      <c r="C7" s="27">
        <v>44301</v>
      </c>
      <c r="D7" s="25" t="s">
        <v>41</v>
      </c>
      <c r="E7" s="28" t="s">
        <v>73</v>
      </c>
      <c r="F7" s="27">
        <v>44368</v>
      </c>
      <c r="G7" s="29" t="s">
        <v>66</v>
      </c>
      <c r="H7" s="23" t="s">
        <v>76</v>
      </c>
      <c r="I7" s="30" t="s">
        <v>49</v>
      </c>
      <c r="J7" s="31">
        <v>565377971.51999998</v>
      </c>
      <c r="K7" s="31">
        <v>188459323.84</v>
      </c>
      <c r="L7" s="6">
        <v>188459323.84</v>
      </c>
      <c r="M7" s="6">
        <v>565377971.51999998</v>
      </c>
      <c r="N7" s="31">
        <v>541218</v>
      </c>
      <c r="O7" s="31">
        <v>180406</v>
      </c>
      <c r="P7" s="31">
        <v>180406</v>
      </c>
      <c r="Q7" s="31">
        <v>180406</v>
      </c>
      <c r="R7" s="32" t="s">
        <v>47</v>
      </c>
      <c r="S7" s="25" t="s">
        <v>23</v>
      </c>
      <c r="T7" s="30" t="s">
        <v>67</v>
      </c>
      <c r="U7" s="30" t="s">
        <v>68</v>
      </c>
      <c r="V7" s="27">
        <v>44392</v>
      </c>
      <c r="W7" s="27">
        <v>44652</v>
      </c>
      <c r="X7" s="27">
        <v>45017</v>
      </c>
      <c r="Y7" s="24" t="s">
        <v>71</v>
      </c>
    </row>
    <row r="8" spans="1:25" ht="44.25" customHeight="1" x14ac:dyDescent="0.25">
      <c r="A8" s="26" t="s">
        <v>384</v>
      </c>
      <c r="B8" s="18" t="s">
        <v>385</v>
      </c>
      <c r="C8" s="27">
        <v>44356</v>
      </c>
      <c r="D8" s="20">
        <v>1416</v>
      </c>
      <c r="E8" s="28" t="s">
        <v>386</v>
      </c>
      <c r="F8" s="27">
        <v>44393</v>
      </c>
      <c r="G8" s="18" t="s">
        <v>387</v>
      </c>
      <c r="H8" s="30" t="s">
        <v>80</v>
      </c>
      <c r="I8" s="30" t="s">
        <v>388</v>
      </c>
      <c r="J8" s="31">
        <v>499584691.19999999</v>
      </c>
      <c r="K8" s="31">
        <v>499584691.19999999</v>
      </c>
      <c r="L8" s="6">
        <v>499584691.19999999</v>
      </c>
      <c r="M8" s="6">
        <v>499584691.19999999</v>
      </c>
      <c r="N8" s="31">
        <v>40289088</v>
      </c>
      <c r="O8" s="31">
        <v>40289088</v>
      </c>
      <c r="P8" s="31"/>
      <c r="Q8" s="31"/>
      <c r="R8" s="32" t="s">
        <v>24</v>
      </c>
      <c r="S8" s="30" t="s">
        <v>710</v>
      </c>
      <c r="T8" s="30" t="s">
        <v>632</v>
      </c>
      <c r="U8" s="30" t="s">
        <v>79</v>
      </c>
      <c r="V8" s="27">
        <v>44593</v>
      </c>
      <c r="W8" s="27"/>
      <c r="X8" s="27"/>
      <c r="Y8" s="24" t="s">
        <v>71</v>
      </c>
    </row>
    <row r="9" spans="1:25" ht="44.25" customHeight="1" x14ac:dyDescent="0.25">
      <c r="A9" s="26" t="s">
        <v>389</v>
      </c>
      <c r="B9" s="18" t="s">
        <v>390</v>
      </c>
      <c r="C9" s="27">
        <v>44357</v>
      </c>
      <c r="D9" s="20">
        <v>1416</v>
      </c>
      <c r="E9" s="28" t="s">
        <v>81</v>
      </c>
      <c r="F9" s="27">
        <v>44406</v>
      </c>
      <c r="G9" s="18" t="s">
        <v>391</v>
      </c>
      <c r="H9" s="30" t="s">
        <v>80</v>
      </c>
      <c r="I9" s="30" t="s">
        <v>388</v>
      </c>
      <c r="J9" s="31">
        <v>717629168</v>
      </c>
      <c r="K9" s="31">
        <v>717629168</v>
      </c>
      <c r="L9" s="6">
        <v>717629168</v>
      </c>
      <c r="M9" s="6">
        <v>717629168</v>
      </c>
      <c r="N9" s="31">
        <v>57873320</v>
      </c>
      <c r="O9" s="31">
        <v>57873320</v>
      </c>
      <c r="P9" s="31"/>
      <c r="Q9" s="31"/>
      <c r="R9" s="32" t="s">
        <v>24</v>
      </c>
      <c r="S9" s="30" t="s">
        <v>392</v>
      </c>
      <c r="T9" s="30" t="s">
        <v>393</v>
      </c>
      <c r="U9" s="30" t="s">
        <v>394</v>
      </c>
      <c r="V9" s="27">
        <v>44593</v>
      </c>
      <c r="W9" s="27"/>
      <c r="X9" s="27"/>
      <c r="Y9" s="24" t="s">
        <v>71</v>
      </c>
    </row>
    <row r="10" spans="1:25" ht="63" customHeight="1" x14ac:dyDescent="0.25">
      <c r="A10" s="26" t="s">
        <v>83</v>
      </c>
      <c r="B10" s="29" t="s">
        <v>82</v>
      </c>
      <c r="C10" s="27">
        <v>44432</v>
      </c>
      <c r="D10" s="25">
        <v>1416</v>
      </c>
      <c r="E10" s="28" t="s">
        <v>125</v>
      </c>
      <c r="F10" s="27">
        <v>44453</v>
      </c>
      <c r="G10" s="29" t="s">
        <v>119</v>
      </c>
      <c r="H10" s="30" t="s">
        <v>120</v>
      </c>
      <c r="I10" s="30" t="s">
        <v>84</v>
      </c>
      <c r="J10" s="31">
        <v>235322108.25</v>
      </c>
      <c r="K10" s="31">
        <v>235320541.12</v>
      </c>
      <c r="L10" s="6">
        <f>K10</f>
        <v>235320541.12</v>
      </c>
      <c r="M10" s="6">
        <f>L10</f>
        <v>235320541.12</v>
      </c>
      <c r="N10" s="31">
        <v>39178.300000000003</v>
      </c>
      <c r="O10" s="31">
        <v>31794</v>
      </c>
      <c r="P10" s="31">
        <v>7384.3</v>
      </c>
      <c r="Q10" s="31"/>
      <c r="R10" s="32" t="s">
        <v>27</v>
      </c>
      <c r="S10" s="6" t="s">
        <v>23</v>
      </c>
      <c r="T10" s="30" t="s">
        <v>69</v>
      </c>
      <c r="U10" s="30" t="s">
        <v>78</v>
      </c>
      <c r="V10" s="27">
        <v>44593</v>
      </c>
      <c r="W10" s="27">
        <v>44682</v>
      </c>
      <c r="X10" s="27"/>
      <c r="Y10" s="4" t="s">
        <v>71</v>
      </c>
    </row>
    <row r="11" spans="1:25" ht="44.25" customHeight="1" x14ac:dyDescent="0.25">
      <c r="A11" s="26" t="s">
        <v>395</v>
      </c>
      <c r="B11" s="29" t="s">
        <v>396</v>
      </c>
      <c r="C11" s="27">
        <v>44432</v>
      </c>
      <c r="D11" s="25">
        <v>1416</v>
      </c>
      <c r="E11" s="28" t="s">
        <v>397</v>
      </c>
      <c r="F11" s="27">
        <v>44453</v>
      </c>
      <c r="G11" s="29" t="s">
        <v>398</v>
      </c>
      <c r="H11" s="30" t="s">
        <v>77</v>
      </c>
      <c r="I11" s="30" t="s">
        <v>399</v>
      </c>
      <c r="J11" s="31">
        <v>696375</v>
      </c>
      <c r="K11" s="31">
        <v>696375</v>
      </c>
      <c r="L11" s="6">
        <v>696375</v>
      </c>
      <c r="M11" s="6">
        <v>696375</v>
      </c>
      <c r="N11" s="31">
        <v>56250</v>
      </c>
      <c r="O11" s="31">
        <v>56250</v>
      </c>
      <c r="P11" s="31"/>
      <c r="Q11" s="31"/>
      <c r="R11" s="32" t="s">
        <v>24</v>
      </c>
      <c r="S11" s="6" t="s">
        <v>400</v>
      </c>
      <c r="T11" s="30" t="s">
        <v>26</v>
      </c>
      <c r="U11" s="30" t="s">
        <v>79</v>
      </c>
      <c r="V11" s="27">
        <v>44593</v>
      </c>
      <c r="W11" s="27"/>
      <c r="X11" s="27"/>
      <c r="Y11" s="24" t="s">
        <v>71</v>
      </c>
    </row>
    <row r="12" spans="1:25" ht="44.25" customHeight="1" x14ac:dyDescent="0.25">
      <c r="A12" s="26" t="s">
        <v>86</v>
      </c>
      <c r="B12" s="29" t="s">
        <v>85</v>
      </c>
      <c r="C12" s="27">
        <v>44432</v>
      </c>
      <c r="D12" s="25">
        <v>1416</v>
      </c>
      <c r="E12" s="28" t="s">
        <v>126</v>
      </c>
      <c r="F12" s="27">
        <v>44453</v>
      </c>
      <c r="G12" s="29" t="s">
        <v>121</v>
      </c>
      <c r="H12" s="30" t="s">
        <v>77</v>
      </c>
      <c r="I12" s="30" t="s">
        <v>87</v>
      </c>
      <c r="J12" s="31">
        <v>55488105</v>
      </c>
      <c r="K12" s="31">
        <v>55488105</v>
      </c>
      <c r="L12" s="6">
        <v>44297910</v>
      </c>
      <c r="M12" s="6">
        <v>55488105</v>
      </c>
      <c r="N12" s="31">
        <v>4435500</v>
      </c>
      <c r="O12" s="31">
        <v>3541000</v>
      </c>
      <c r="P12" s="31">
        <v>894500</v>
      </c>
      <c r="Q12" s="31"/>
      <c r="R12" s="32" t="s">
        <v>24</v>
      </c>
      <c r="S12" s="6" t="s">
        <v>39</v>
      </c>
      <c r="T12" s="30" t="s">
        <v>26</v>
      </c>
      <c r="U12" s="30" t="s">
        <v>79</v>
      </c>
      <c r="V12" s="27">
        <v>44593</v>
      </c>
      <c r="W12" s="27">
        <v>44652</v>
      </c>
      <c r="X12" s="27"/>
      <c r="Y12" s="24" t="s">
        <v>71</v>
      </c>
    </row>
    <row r="13" spans="1:25" ht="44.25" customHeight="1" x14ac:dyDescent="0.25">
      <c r="A13" s="26" t="s">
        <v>401</v>
      </c>
      <c r="B13" s="29" t="s">
        <v>402</v>
      </c>
      <c r="C13" s="27">
        <v>44432</v>
      </c>
      <c r="D13" s="25">
        <v>1416</v>
      </c>
      <c r="E13" s="28" t="s">
        <v>403</v>
      </c>
      <c r="F13" s="27">
        <v>44460</v>
      </c>
      <c r="G13" s="29" t="s">
        <v>404</v>
      </c>
      <c r="H13" s="30" t="s">
        <v>74</v>
      </c>
      <c r="I13" s="30" t="s">
        <v>405</v>
      </c>
      <c r="J13" s="31">
        <v>208541270.08000001</v>
      </c>
      <c r="K13" s="6">
        <v>208541270.08000001</v>
      </c>
      <c r="L13" s="6">
        <v>208541270.08000001</v>
      </c>
      <c r="M13" s="6">
        <v>208541270.08000001</v>
      </c>
      <c r="N13" s="31">
        <v>3952</v>
      </c>
      <c r="O13" s="31">
        <v>3952</v>
      </c>
      <c r="P13" s="31"/>
      <c r="Q13" s="31"/>
      <c r="R13" s="32" t="s">
        <v>27</v>
      </c>
      <c r="S13" s="6" t="s">
        <v>406</v>
      </c>
      <c r="T13" s="30" t="s">
        <v>57</v>
      </c>
      <c r="U13" s="30" t="s">
        <v>407</v>
      </c>
      <c r="V13" s="27">
        <v>44593</v>
      </c>
      <c r="W13" s="27"/>
      <c r="X13" s="27"/>
      <c r="Y13" s="24" t="s">
        <v>71</v>
      </c>
    </row>
    <row r="14" spans="1:25" ht="44.25" customHeight="1" x14ac:dyDescent="0.25">
      <c r="A14" s="26" t="s">
        <v>408</v>
      </c>
      <c r="B14" s="29" t="s">
        <v>409</v>
      </c>
      <c r="C14" s="27">
        <v>44432</v>
      </c>
      <c r="D14" s="25">
        <v>1416</v>
      </c>
      <c r="E14" s="28" t="s">
        <v>410</v>
      </c>
      <c r="F14" s="27">
        <v>44481</v>
      </c>
      <c r="G14" s="29" t="s">
        <v>411</v>
      </c>
      <c r="H14" s="25" t="s">
        <v>74</v>
      </c>
      <c r="I14" s="30" t="s">
        <v>412</v>
      </c>
      <c r="J14" s="31">
        <v>774536630.12</v>
      </c>
      <c r="K14" s="31">
        <v>774536630.12</v>
      </c>
      <c r="L14" s="6">
        <v>774536630.12</v>
      </c>
      <c r="M14" s="6">
        <v>774536630.12</v>
      </c>
      <c r="N14" s="31">
        <v>2935.6</v>
      </c>
      <c r="O14" s="31">
        <v>2935.6</v>
      </c>
      <c r="P14" s="31"/>
      <c r="Q14" s="31"/>
      <c r="R14" s="32" t="s">
        <v>27</v>
      </c>
      <c r="S14" s="6" t="s">
        <v>406</v>
      </c>
      <c r="T14" s="6" t="s">
        <v>413</v>
      </c>
      <c r="U14" s="6" t="s">
        <v>414</v>
      </c>
      <c r="V14" s="27">
        <v>44593</v>
      </c>
      <c r="W14" s="27"/>
      <c r="X14" s="27"/>
      <c r="Y14" s="24" t="s">
        <v>71</v>
      </c>
    </row>
    <row r="15" spans="1:25" ht="44.25" customHeight="1" x14ac:dyDescent="0.25">
      <c r="A15" s="26" t="s">
        <v>415</v>
      </c>
      <c r="B15" s="29" t="s">
        <v>416</v>
      </c>
      <c r="C15" s="27">
        <v>44432</v>
      </c>
      <c r="D15" s="25">
        <v>1416</v>
      </c>
      <c r="E15" s="28" t="s">
        <v>417</v>
      </c>
      <c r="F15" s="27">
        <v>44481</v>
      </c>
      <c r="G15" s="29" t="s">
        <v>418</v>
      </c>
      <c r="H15" s="25" t="s">
        <v>74</v>
      </c>
      <c r="I15" s="30" t="s">
        <v>419</v>
      </c>
      <c r="J15" s="31">
        <v>630161904.67999995</v>
      </c>
      <c r="K15" s="31">
        <v>630161904.67999995</v>
      </c>
      <c r="L15" s="6">
        <v>630161904.67999995</v>
      </c>
      <c r="M15" s="6">
        <v>630161904.67999995</v>
      </c>
      <c r="N15" s="31">
        <v>2388.4</v>
      </c>
      <c r="O15" s="31">
        <v>2388.4</v>
      </c>
      <c r="P15" s="31"/>
      <c r="Q15" s="31"/>
      <c r="R15" s="32" t="s">
        <v>27</v>
      </c>
      <c r="S15" s="6" t="s">
        <v>406</v>
      </c>
      <c r="T15" s="6" t="s">
        <v>413</v>
      </c>
      <c r="U15" s="6" t="s">
        <v>414</v>
      </c>
      <c r="V15" s="27">
        <v>44593</v>
      </c>
      <c r="W15" s="27"/>
      <c r="X15" s="27"/>
      <c r="Y15" s="24" t="s">
        <v>71</v>
      </c>
    </row>
    <row r="16" spans="1:25" ht="44.25" customHeight="1" x14ac:dyDescent="0.25">
      <c r="A16" s="26" t="s">
        <v>90</v>
      </c>
      <c r="B16" s="29" t="s">
        <v>89</v>
      </c>
      <c r="C16" s="27">
        <v>44432</v>
      </c>
      <c r="D16" s="25">
        <v>1416</v>
      </c>
      <c r="E16" s="28" t="s">
        <v>140</v>
      </c>
      <c r="F16" s="27">
        <v>44481</v>
      </c>
      <c r="G16" s="29" t="s">
        <v>141</v>
      </c>
      <c r="H16" s="25" t="s">
        <v>142</v>
      </c>
      <c r="I16" s="30" t="s">
        <v>88</v>
      </c>
      <c r="J16" s="31">
        <v>917378499</v>
      </c>
      <c r="K16" s="31">
        <v>917378499</v>
      </c>
      <c r="L16" s="6">
        <v>651100223</v>
      </c>
      <c r="M16" s="6">
        <v>917378499</v>
      </c>
      <c r="N16" s="31">
        <v>257700</v>
      </c>
      <c r="O16" s="31">
        <v>182900</v>
      </c>
      <c r="P16" s="31">
        <v>74800</v>
      </c>
      <c r="Q16" s="31"/>
      <c r="R16" s="32" t="s">
        <v>27</v>
      </c>
      <c r="S16" s="6" t="s">
        <v>39</v>
      </c>
      <c r="T16" s="30" t="s">
        <v>143</v>
      </c>
      <c r="U16" s="6" t="s">
        <v>127</v>
      </c>
      <c r="V16" s="27">
        <v>44593</v>
      </c>
      <c r="W16" s="27">
        <v>44681</v>
      </c>
      <c r="X16" s="27"/>
      <c r="Y16" s="24" t="s">
        <v>71</v>
      </c>
    </row>
    <row r="17" spans="1:25" ht="63" x14ac:dyDescent="0.25">
      <c r="A17" s="26" t="s">
        <v>92</v>
      </c>
      <c r="B17" s="29" t="s">
        <v>91</v>
      </c>
      <c r="C17" s="27">
        <v>44432</v>
      </c>
      <c r="D17" s="25">
        <v>1416</v>
      </c>
      <c r="E17" s="28" t="s">
        <v>137</v>
      </c>
      <c r="F17" s="27">
        <v>44481</v>
      </c>
      <c r="G17" s="29" t="s">
        <v>138</v>
      </c>
      <c r="H17" s="30" t="s">
        <v>120</v>
      </c>
      <c r="I17" s="30" t="s">
        <v>93</v>
      </c>
      <c r="J17" s="31">
        <v>993275973.13999999</v>
      </c>
      <c r="K17" s="31">
        <v>993275973.13999999</v>
      </c>
      <c r="L17" s="6">
        <f>K17</f>
        <v>993275973.13999999</v>
      </c>
      <c r="M17" s="6">
        <f>L17</f>
        <v>993275973.13999999</v>
      </c>
      <c r="N17" s="31">
        <v>165368.5</v>
      </c>
      <c r="O17" s="31">
        <v>134253</v>
      </c>
      <c r="P17" s="31">
        <v>31115.5</v>
      </c>
      <c r="Q17" s="31"/>
      <c r="R17" s="32" t="s">
        <v>27</v>
      </c>
      <c r="S17" s="6" t="s">
        <v>23</v>
      </c>
      <c r="T17" s="30" t="s">
        <v>69</v>
      </c>
      <c r="U17" s="30" t="s">
        <v>78</v>
      </c>
      <c r="V17" s="27">
        <v>44593</v>
      </c>
      <c r="W17" s="27">
        <v>44682</v>
      </c>
      <c r="X17" s="27"/>
      <c r="Y17" s="4" t="s">
        <v>71</v>
      </c>
    </row>
    <row r="18" spans="1:25" ht="94.5" x14ac:dyDescent="0.25">
      <c r="A18" s="26" t="s">
        <v>94</v>
      </c>
      <c r="B18" s="29" t="s">
        <v>95</v>
      </c>
      <c r="C18" s="27">
        <v>44432</v>
      </c>
      <c r="D18" s="25">
        <v>1416</v>
      </c>
      <c r="E18" s="28" t="s">
        <v>144</v>
      </c>
      <c r="F18" s="27">
        <v>44475</v>
      </c>
      <c r="G18" s="29" t="s">
        <v>145</v>
      </c>
      <c r="H18" s="30" t="s">
        <v>146</v>
      </c>
      <c r="I18" s="30" t="s">
        <v>96</v>
      </c>
      <c r="J18" s="31">
        <v>726541131.69000006</v>
      </c>
      <c r="K18" s="31">
        <v>726541131.69000006</v>
      </c>
      <c r="L18" s="6">
        <f>K18</f>
        <v>726541131.69000006</v>
      </c>
      <c r="M18" s="6">
        <f>L18</f>
        <v>726541131.69000006</v>
      </c>
      <c r="N18" s="31">
        <v>598977</v>
      </c>
      <c r="O18" s="31">
        <v>400000</v>
      </c>
      <c r="P18" s="31">
        <v>198977</v>
      </c>
      <c r="Q18" s="31"/>
      <c r="R18" s="32" t="s">
        <v>27</v>
      </c>
      <c r="S18" s="6" t="s">
        <v>23</v>
      </c>
      <c r="T18" s="30" t="s">
        <v>633</v>
      </c>
      <c r="U18" s="30" t="s">
        <v>490</v>
      </c>
      <c r="V18" s="27">
        <v>44593</v>
      </c>
      <c r="W18" s="27">
        <v>44652</v>
      </c>
      <c r="X18" s="27"/>
      <c r="Y18" s="4" t="s">
        <v>71</v>
      </c>
    </row>
    <row r="19" spans="1:25" ht="44.25" customHeight="1" x14ac:dyDescent="0.25">
      <c r="A19" s="26" t="s">
        <v>99</v>
      </c>
      <c r="B19" s="29" t="s">
        <v>98</v>
      </c>
      <c r="C19" s="27">
        <v>44432</v>
      </c>
      <c r="D19" s="25">
        <v>1416</v>
      </c>
      <c r="E19" s="28" t="s">
        <v>153</v>
      </c>
      <c r="F19" s="27">
        <v>44476</v>
      </c>
      <c r="G19" s="29" t="s">
        <v>154</v>
      </c>
      <c r="H19" s="25" t="s">
        <v>142</v>
      </c>
      <c r="I19" s="30" t="s">
        <v>97</v>
      </c>
      <c r="J19" s="31">
        <v>477378567</v>
      </c>
      <c r="K19" s="31">
        <v>477378567</v>
      </c>
      <c r="L19" s="6">
        <v>338757229.19999999</v>
      </c>
      <c r="M19" s="6">
        <v>477378567</v>
      </c>
      <c r="N19" s="31">
        <v>134100</v>
      </c>
      <c r="O19" s="31">
        <v>95160</v>
      </c>
      <c r="P19" s="31">
        <v>38940</v>
      </c>
      <c r="Q19" s="31"/>
      <c r="R19" s="32" t="s">
        <v>27</v>
      </c>
      <c r="S19" s="6" t="s">
        <v>155</v>
      </c>
      <c r="T19" s="30" t="s">
        <v>143</v>
      </c>
      <c r="U19" s="30" t="s">
        <v>127</v>
      </c>
      <c r="V19" s="27">
        <v>44593</v>
      </c>
      <c r="W19" s="27">
        <v>44681</v>
      </c>
      <c r="X19" s="27"/>
      <c r="Y19" s="24" t="s">
        <v>71</v>
      </c>
    </row>
    <row r="20" spans="1:25" ht="44.25" customHeight="1" x14ac:dyDescent="0.25">
      <c r="A20" s="26" t="s">
        <v>101</v>
      </c>
      <c r="B20" s="29" t="s">
        <v>100</v>
      </c>
      <c r="C20" s="27">
        <v>44432</v>
      </c>
      <c r="D20" s="25">
        <v>1416</v>
      </c>
      <c r="E20" s="28" t="s">
        <v>147</v>
      </c>
      <c r="F20" s="27">
        <v>44481</v>
      </c>
      <c r="G20" s="29" t="s">
        <v>148</v>
      </c>
      <c r="H20" s="25" t="s">
        <v>142</v>
      </c>
      <c r="I20" s="30" t="s">
        <v>97</v>
      </c>
      <c r="J20" s="31">
        <v>912679470.60000002</v>
      </c>
      <c r="K20" s="31">
        <v>912679470.60000002</v>
      </c>
      <c r="L20" s="6">
        <v>647682747.79999995</v>
      </c>
      <c r="M20" s="6">
        <v>912679470.60000002</v>
      </c>
      <c r="N20" s="31">
        <v>256380</v>
      </c>
      <c r="O20" s="31">
        <v>181940</v>
      </c>
      <c r="P20" s="31">
        <v>74440</v>
      </c>
      <c r="Q20" s="31"/>
      <c r="R20" s="32" t="s">
        <v>27</v>
      </c>
      <c r="S20" s="6" t="s">
        <v>39</v>
      </c>
      <c r="T20" s="30" t="s">
        <v>143</v>
      </c>
      <c r="U20" s="6" t="s">
        <v>127</v>
      </c>
      <c r="V20" s="27">
        <v>44593</v>
      </c>
      <c r="W20" s="27">
        <v>44681</v>
      </c>
      <c r="X20" s="27"/>
      <c r="Y20" s="24" t="s">
        <v>71</v>
      </c>
    </row>
    <row r="21" spans="1:25" ht="121.5" customHeight="1" x14ac:dyDescent="0.25">
      <c r="A21" s="26" t="s">
        <v>104</v>
      </c>
      <c r="B21" s="29" t="s">
        <v>103</v>
      </c>
      <c r="C21" s="27">
        <v>44432</v>
      </c>
      <c r="D21" s="25">
        <v>1416</v>
      </c>
      <c r="E21" s="28" t="s">
        <v>149</v>
      </c>
      <c r="F21" s="27">
        <v>44475</v>
      </c>
      <c r="G21" s="29" t="s">
        <v>130</v>
      </c>
      <c r="H21" s="30" t="s">
        <v>80</v>
      </c>
      <c r="I21" s="30" t="s">
        <v>102</v>
      </c>
      <c r="J21" s="31">
        <v>644584400</v>
      </c>
      <c r="K21" s="31">
        <v>644584400</v>
      </c>
      <c r="L21" s="6">
        <f>K21</f>
        <v>644584400</v>
      </c>
      <c r="M21" s="6">
        <f>L21</f>
        <v>644584400</v>
      </c>
      <c r="N21" s="31">
        <v>13290400</v>
      </c>
      <c r="O21" s="31">
        <v>13290400</v>
      </c>
      <c r="P21" s="31"/>
      <c r="Q21" s="31"/>
      <c r="R21" s="32" t="s">
        <v>105</v>
      </c>
      <c r="S21" s="6" t="s">
        <v>131</v>
      </c>
      <c r="T21" s="30" t="s">
        <v>132</v>
      </c>
      <c r="U21" s="30" t="s">
        <v>133</v>
      </c>
      <c r="V21" s="27">
        <v>44576</v>
      </c>
      <c r="W21" s="27"/>
      <c r="X21" s="27"/>
      <c r="Y21" s="4" t="s">
        <v>71</v>
      </c>
    </row>
    <row r="22" spans="1:25" ht="44.25" customHeight="1" x14ac:dyDescent="0.25">
      <c r="A22" s="26" t="s">
        <v>108</v>
      </c>
      <c r="B22" s="29" t="s">
        <v>107</v>
      </c>
      <c r="C22" s="27">
        <v>44432</v>
      </c>
      <c r="D22" s="25">
        <v>1416</v>
      </c>
      <c r="E22" s="28" t="s">
        <v>124</v>
      </c>
      <c r="F22" s="27">
        <v>44456</v>
      </c>
      <c r="G22" s="29" t="s">
        <v>122</v>
      </c>
      <c r="H22" s="30" t="s">
        <v>77</v>
      </c>
      <c r="I22" s="30" t="s">
        <v>106</v>
      </c>
      <c r="J22" s="31">
        <v>107012720</v>
      </c>
      <c r="K22" s="31">
        <v>107012720</v>
      </c>
      <c r="L22" s="6">
        <v>89507400</v>
      </c>
      <c r="M22" s="6">
        <v>107012720</v>
      </c>
      <c r="N22" s="31">
        <v>8644000</v>
      </c>
      <c r="O22" s="31">
        <v>7230000</v>
      </c>
      <c r="P22" s="31">
        <v>1414000</v>
      </c>
      <c r="Q22" s="31">
        <v>0</v>
      </c>
      <c r="R22" s="32" t="s">
        <v>24</v>
      </c>
      <c r="S22" s="6" t="s">
        <v>25</v>
      </c>
      <c r="T22" s="30" t="s">
        <v>26</v>
      </c>
      <c r="U22" s="30" t="s">
        <v>123</v>
      </c>
      <c r="V22" s="27">
        <v>44593</v>
      </c>
      <c r="W22" s="27">
        <v>44652</v>
      </c>
      <c r="X22" s="27"/>
      <c r="Y22" s="24" t="s">
        <v>71</v>
      </c>
    </row>
    <row r="23" spans="1:25" ht="44.25" customHeight="1" x14ac:dyDescent="0.25">
      <c r="A23" s="26" t="s">
        <v>420</v>
      </c>
      <c r="B23" s="29" t="s">
        <v>421</v>
      </c>
      <c r="C23" s="27">
        <v>44432</v>
      </c>
      <c r="D23" s="25">
        <v>1416</v>
      </c>
      <c r="E23" s="28" t="s">
        <v>422</v>
      </c>
      <c r="F23" s="27">
        <v>44477</v>
      </c>
      <c r="G23" s="29" t="s">
        <v>423</v>
      </c>
      <c r="H23" s="25" t="s">
        <v>76</v>
      </c>
      <c r="I23" s="30" t="s">
        <v>424</v>
      </c>
      <c r="J23" s="31">
        <v>889024042.79999995</v>
      </c>
      <c r="K23" s="6">
        <v>889024042.79999995</v>
      </c>
      <c r="L23" s="6">
        <v>977745908.39999998</v>
      </c>
      <c r="M23" s="6">
        <v>977745908.39999998</v>
      </c>
      <c r="N23" s="31">
        <v>37910</v>
      </c>
      <c r="O23" s="31">
        <v>37910</v>
      </c>
      <c r="P23" s="31"/>
      <c r="Q23" s="31"/>
      <c r="R23" s="32" t="s">
        <v>27</v>
      </c>
      <c r="S23" s="6" t="s">
        <v>36</v>
      </c>
      <c r="T23" s="30" t="s">
        <v>62</v>
      </c>
      <c r="U23" s="30" t="s">
        <v>127</v>
      </c>
      <c r="V23" s="27">
        <v>44593</v>
      </c>
      <c r="W23" s="27"/>
      <c r="X23" s="27"/>
      <c r="Y23" s="24" t="s">
        <v>71</v>
      </c>
    </row>
    <row r="24" spans="1:25" ht="44.25" customHeight="1" x14ac:dyDescent="0.25">
      <c r="A24" s="26" t="s">
        <v>425</v>
      </c>
      <c r="B24" s="29" t="s">
        <v>426</v>
      </c>
      <c r="C24" s="27">
        <v>44432</v>
      </c>
      <c r="D24" s="25">
        <v>1416</v>
      </c>
      <c r="E24" s="28" t="s">
        <v>427</v>
      </c>
      <c r="F24" s="27">
        <v>44477</v>
      </c>
      <c r="G24" s="29" t="s">
        <v>428</v>
      </c>
      <c r="H24" s="25" t="s">
        <v>76</v>
      </c>
      <c r="I24" s="30" t="s">
        <v>424</v>
      </c>
      <c r="J24" s="31">
        <v>988062404.39999998</v>
      </c>
      <c r="K24" s="31">
        <v>988062404.39999998</v>
      </c>
      <c r="L24" s="6">
        <v>1086842853.5999999</v>
      </c>
      <c r="M24" s="6">
        <v>1086842853.5999999</v>
      </c>
      <c r="N24" s="31">
        <v>42140</v>
      </c>
      <c r="O24" s="31">
        <v>42140</v>
      </c>
      <c r="P24" s="31"/>
      <c r="Q24" s="31"/>
      <c r="R24" s="32" t="s">
        <v>27</v>
      </c>
      <c r="S24" s="6" t="s">
        <v>36</v>
      </c>
      <c r="T24" s="30" t="s">
        <v>62</v>
      </c>
      <c r="U24" s="30" t="s">
        <v>127</v>
      </c>
      <c r="V24" s="27">
        <v>44593</v>
      </c>
      <c r="W24" s="27"/>
      <c r="X24" s="27"/>
      <c r="Y24" s="24" t="s">
        <v>71</v>
      </c>
    </row>
    <row r="25" spans="1:25" ht="44.25" customHeight="1" x14ac:dyDescent="0.25">
      <c r="A25" s="26" t="s">
        <v>429</v>
      </c>
      <c r="B25" s="29" t="s">
        <v>430</v>
      </c>
      <c r="C25" s="27">
        <v>44432</v>
      </c>
      <c r="D25" s="25">
        <v>1416</v>
      </c>
      <c r="E25" s="28" t="s">
        <v>431</v>
      </c>
      <c r="F25" s="27">
        <v>44477</v>
      </c>
      <c r="G25" s="29" t="s">
        <v>432</v>
      </c>
      <c r="H25" s="25" t="s">
        <v>76</v>
      </c>
      <c r="I25" s="30" t="s">
        <v>50</v>
      </c>
      <c r="J25" s="31">
        <v>867875226</v>
      </c>
      <c r="K25" s="31">
        <v>867875226</v>
      </c>
      <c r="L25" s="6">
        <v>946496958.30999994</v>
      </c>
      <c r="M25" s="6">
        <v>946496958.30999994</v>
      </c>
      <c r="N25" s="33">
        <v>36698.389000000003</v>
      </c>
      <c r="O25" s="33">
        <v>36698.389000000003</v>
      </c>
      <c r="P25" s="31"/>
      <c r="Q25" s="31"/>
      <c r="R25" s="32" t="s">
        <v>27</v>
      </c>
      <c r="S25" s="6" t="s">
        <v>36</v>
      </c>
      <c r="T25" s="30" t="s">
        <v>62</v>
      </c>
      <c r="U25" s="30" t="s">
        <v>127</v>
      </c>
      <c r="V25" s="27">
        <v>44593</v>
      </c>
      <c r="W25" s="27"/>
      <c r="X25" s="27"/>
      <c r="Y25" s="24" t="s">
        <v>71</v>
      </c>
    </row>
    <row r="26" spans="1:25" ht="94.5" customHeight="1" x14ac:dyDescent="0.25">
      <c r="A26" s="26" t="s">
        <v>111</v>
      </c>
      <c r="B26" s="29" t="s">
        <v>110</v>
      </c>
      <c r="C26" s="27">
        <v>44432</v>
      </c>
      <c r="D26" s="25">
        <v>1416</v>
      </c>
      <c r="E26" s="28" t="s">
        <v>158</v>
      </c>
      <c r="F26" s="27">
        <v>44475</v>
      </c>
      <c r="G26" s="29" t="s">
        <v>128</v>
      </c>
      <c r="H26" s="30" t="s">
        <v>80</v>
      </c>
      <c r="I26" s="30" t="s">
        <v>109</v>
      </c>
      <c r="J26" s="31">
        <v>5861480121</v>
      </c>
      <c r="K26" s="31">
        <v>2930740060.5</v>
      </c>
      <c r="L26" s="6">
        <f>K26</f>
        <v>2930740060.5</v>
      </c>
      <c r="M26" s="6">
        <v>5861480121</v>
      </c>
      <c r="N26" s="31">
        <v>995310</v>
      </c>
      <c r="O26" s="31">
        <v>497655</v>
      </c>
      <c r="P26" s="31">
        <v>181245</v>
      </c>
      <c r="Q26" s="31">
        <v>316410</v>
      </c>
      <c r="R26" s="32" t="s">
        <v>27</v>
      </c>
      <c r="S26" s="6" t="s">
        <v>36</v>
      </c>
      <c r="T26" s="30" t="s">
        <v>75</v>
      </c>
      <c r="U26" s="30" t="s">
        <v>129</v>
      </c>
      <c r="V26" s="27">
        <v>44681</v>
      </c>
      <c r="W26" s="27">
        <v>44941</v>
      </c>
      <c r="X26" s="27">
        <v>45046</v>
      </c>
      <c r="Y26" s="4" t="s">
        <v>71</v>
      </c>
    </row>
    <row r="27" spans="1:25" ht="63" customHeight="1" x14ac:dyDescent="0.25">
      <c r="A27" s="26" t="s">
        <v>113</v>
      </c>
      <c r="B27" s="29" t="s">
        <v>114</v>
      </c>
      <c r="C27" s="27">
        <v>44446</v>
      </c>
      <c r="D27" s="25" t="s">
        <v>41</v>
      </c>
      <c r="E27" s="28" t="s">
        <v>156</v>
      </c>
      <c r="F27" s="27">
        <v>44476</v>
      </c>
      <c r="G27" s="29" t="s">
        <v>157</v>
      </c>
      <c r="H27" s="30" t="s">
        <v>76</v>
      </c>
      <c r="I27" s="30" t="s">
        <v>112</v>
      </c>
      <c r="J27" s="31">
        <v>493873856.39999998</v>
      </c>
      <c r="K27" s="31">
        <v>493873856.39999998</v>
      </c>
      <c r="L27" s="6">
        <f>K27</f>
        <v>493873856.39999998</v>
      </c>
      <c r="M27" s="6">
        <v>493873856.39999998</v>
      </c>
      <c r="N27" s="31">
        <v>13044740</v>
      </c>
      <c r="O27" s="31">
        <v>13044740</v>
      </c>
      <c r="P27" s="31"/>
      <c r="Q27" s="31"/>
      <c r="R27" s="32" t="s">
        <v>37</v>
      </c>
      <c r="S27" s="6" t="s">
        <v>23</v>
      </c>
      <c r="T27" s="30" t="s">
        <v>152</v>
      </c>
      <c r="U27" s="30" t="s">
        <v>139</v>
      </c>
      <c r="V27" s="27">
        <v>44576</v>
      </c>
      <c r="W27" s="27"/>
      <c r="X27" s="27"/>
      <c r="Y27" s="4" t="s">
        <v>71</v>
      </c>
    </row>
    <row r="28" spans="1:25" ht="63" customHeight="1" x14ac:dyDescent="0.25">
      <c r="A28" s="26" t="s">
        <v>116</v>
      </c>
      <c r="B28" s="29" t="s">
        <v>115</v>
      </c>
      <c r="C28" s="27">
        <v>44446</v>
      </c>
      <c r="D28" s="25" t="s">
        <v>41</v>
      </c>
      <c r="E28" s="28" t="s">
        <v>135</v>
      </c>
      <c r="F28" s="27">
        <v>44477</v>
      </c>
      <c r="G28" s="29" t="s">
        <v>136</v>
      </c>
      <c r="H28" s="30" t="s">
        <v>76</v>
      </c>
      <c r="I28" s="30" t="s">
        <v>112</v>
      </c>
      <c r="J28" s="31">
        <v>492055062</v>
      </c>
      <c r="K28" s="31">
        <v>492055062</v>
      </c>
      <c r="L28" s="6">
        <f>K28</f>
        <v>492055062</v>
      </c>
      <c r="M28" s="6">
        <v>492055062</v>
      </c>
      <c r="N28" s="31">
        <v>12996700</v>
      </c>
      <c r="O28" s="31">
        <v>12996700</v>
      </c>
      <c r="P28" s="31"/>
      <c r="Q28" s="31"/>
      <c r="R28" s="32" t="s">
        <v>37</v>
      </c>
      <c r="S28" s="6" t="s">
        <v>23</v>
      </c>
      <c r="T28" s="30" t="s">
        <v>152</v>
      </c>
      <c r="U28" s="30" t="s">
        <v>139</v>
      </c>
      <c r="V28" s="27">
        <v>44576</v>
      </c>
      <c r="W28" s="27"/>
      <c r="X28" s="27"/>
      <c r="Y28" s="4" t="s">
        <v>71</v>
      </c>
    </row>
    <row r="29" spans="1:25" ht="63" customHeight="1" x14ac:dyDescent="0.25">
      <c r="A29" s="26" t="s">
        <v>118</v>
      </c>
      <c r="B29" s="29" t="s">
        <v>117</v>
      </c>
      <c r="C29" s="27">
        <v>44446</v>
      </c>
      <c r="D29" s="25" t="s">
        <v>41</v>
      </c>
      <c r="E29" s="28" t="s">
        <v>150</v>
      </c>
      <c r="F29" s="27">
        <v>44476</v>
      </c>
      <c r="G29" s="29" t="s">
        <v>151</v>
      </c>
      <c r="H29" s="30" t="s">
        <v>76</v>
      </c>
      <c r="I29" s="30" t="s">
        <v>112</v>
      </c>
      <c r="J29" s="31">
        <v>497500655.10000002</v>
      </c>
      <c r="K29" s="31">
        <v>497500655.10000002</v>
      </c>
      <c r="L29" s="6">
        <f>K29</f>
        <v>497500655.10000002</v>
      </c>
      <c r="M29" s="6">
        <v>497500655.10000002</v>
      </c>
      <c r="N29" s="31">
        <v>13140535</v>
      </c>
      <c r="O29" s="31">
        <v>13140535</v>
      </c>
      <c r="P29" s="31"/>
      <c r="Q29" s="31"/>
      <c r="R29" s="32" t="s">
        <v>37</v>
      </c>
      <c r="S29" s="6" t="s">
        <v>23</v>
      </c>
      <c r="T29" s="30" t="s">
        <v>152</v>
      </c>
      <c r="U29" s="30" t="s">
        <v>139</v>
      </c>
      <c r="V29" s="27">
        <v>44576</v>
      </c>
      <c r="W29" s="27"/>
      <c r="X29" s="27"/>
      <c r="Y29" s="4" t="s">
        <v>71</v>
      </c>
    </row>
    <row r="30" spans="1:25" ht="150" customHeight="1" x14ac:dyDescent="0.25">
      <c r="A30" s="26" t="s">
        <v>186</v>
      </c>
      <c r="B30" s="29" t="s">
        <v>160</v>
      </c>
      <c r="C30" s="27">
        <v>44526</v>
      </c>
      <c r="D30" s="25">
        <v>1416</v>
      </c>
      <c r="E30" s="34" t="s">
        <v>727</v>
      </c>
      <c r="F30" s="27">
        <v>44557</v>
      </c>
      <c r="G30" s="29" t="s">
        <v>488</v>
      </c>
      <c r="H30" s="30" t="s">
        <v>77</v>
      </c>
      <c r="I30" s="30" t="s">
        <v>173</v>
      </c>
      <c r="J30" s="31">
        <v>1425955476</v>
      </c>
      <c r="K30" s="31">
        <v>712977738</v>
      </c>
      <c r="L30" s="6">
        <f t="shared" ref="L30:M45" si="0">K30</f>
        <v>712977738</v>
      </c>
      <c r="M30" s="6">
        <v>1425955476</v>
      </c>
      <c r="N30" s="31">
        <f>O30+P30+Q30</f>
        <v>196412600</v>
      </c>
      <c r="O30" s="32">
        <v>11520500</v>
      </c>
      <c r="P30" s="32">
        <v>86685800</v>
      </c>
      <c r="Q30" s="31">
        <v>98206300</v>
      </c>
      <c r="R30" s="32" t="s">
        <v>24</v>
      </c>
      <c r="S30" s="6" t="s">
        <v>707</v>
      </c>
      <c r="T30" s="30" t="s">
        <v>475</v>
      </c>
      <c r="U30" s="30" t="s">
        <v>476</v>
      </c>
      <c r="V30" s="27">
        <v>44607</v>
      </c>
      <c r="W30" s="27">
        <v>44743</v>
      </c>
      <c r="X30" s="27">
        <v>45108</v>
      </c>
      <c r="Y30" s="4" t="s">
        <v>71</v>
      </c>
    </row>
    <row r="31" spans="1:25" ht="157.5" x14ac:dyDescent="0.25">
      <c r="A31" s="26" t="s">
        <v>187</v>
      </c>
      <c r="B31" s="29" t="s">
        <v>161</v>
      </c>
      <c r="C31" s="27">
        <v>44526</v>
      </c>
      <c r="D31" s="25">
        <v>1416</v>
      </c>
      <c r="E31" s="34" t="s">
        <v>728</v>
      </c>
      <c r="F31" s="27">
        <v>44554</v>
      </c>
      <c r="G31" s="29" t="s">
        <v>473</v>
      </c>
      <c r="H31" s="30" t="s">
        <v>77</v>
      </c>
      <c r="I31" s="30" t="s">
        <v>174</v>
      </c>
      <c r="J31" s="31">
        <v>1744346141.8399999</v>
      </c>
      <c r="K31" s="31">
        <v>872173070.91999996</v>
      </c>
      <c r="L31" s="6">
        <f t="shared" si="0"/>
        <v>872173070.91999996</v>
      </c>
      <c r="M31" s="6">
        <v>1744346141.8399999</v>
      </c>
      <c r="N31" s="31">
        <f>O31+P31+Q31</f>
        <v>162567208</v>
      </c>
      <c r="O31" s="32">
        <v>33894400</v>
      </c>
      <c r="P31" s="32">
        <v>47389204</v>
      </c>
      <c r="Q31" s="31">
        <v>81283604</v>
      </c>
      <c r="R31" s="32" t="s">
        <v>24</v>
      </c>
      <c r="S31" s="6" t="s">
        <v>479</v>
      </c>
      <c r="T31" s="30" t="s">
        <v>477</v>
      </c>
      <c r="U31" s="30" t="s">
        <v>478</v>
      </c>
      <c r="V31" s="27">
        <v>44607</v>
      </c>
      <c r="W31" s="27">
        <v>44743</v>
      </c>
      <c r="X31" s="27">
        <v>45108</v>
      </c>
      <c r="Y31" s="4" t="s">
        <v>71</v>
      </c>
    </row>
    <row r="32" spans="1:25" ht="252" customHeight="1" x14ac:dyDescent="0.25">
      <c r="A32" s="26" t="s">
        <v>188</v>
      </c>
      <c r="B32" s="29" t="s">
        <v>162</v>
      </c>
      <c r="C32" s="27">
        <v>44526</v>
      </c>
      <c r="D32" s="25">
        <v>1416</v>
      </c>
      <c r="E32" s="34" t="s">
        <v>729</v>
      </c>
      <c r="F32" s="27">
        <v>44554</v>
      </c>
      <c r="G32" s="29" t="s">
        <v>474</v>
      </c>
      <c r="H32" s="30" t="s">
        <v>77</v>
      </c>
      <c r="I32" s="30" t="s">
        <v>175</v>
      </c>
      <c r="J32" s="31">
        <v>5591158343.6800003</v>
      </c>
      <c r="K32" s="31">
        <v>1770314931.8399999</v>
      </c>
      <c r="L32" s="6">
        <f t="shared" si="0"/>
        <v>1770314931.8399999</v>
      </c>
      <c r="M32" s="6">
        <v>5591158343.6800003</v>
      </c>
      <c r="N32" s="31">
        <f>O32+P32+Q32</f>
        <v>768016256</v>
      </c>
      <c r="O32" s="32">
        <v>140833000</v>
      </c>
      <c r="P32" s="32">
        <v>243175128</v>
      </c>
      <c r="Q32" s="31">
        <v>384008128</v>
      </c>
      <c r="R32" s="32" t="s">
        <v>24</v>
      </c>
      <c r="S32" s="6" t="s">
        <v>707</v>
      </c>
      <c r="T32" s="30" t="s">
        <v>475</v>
      </c>
      <c r="U32" s="30" t="s">
        <v>476</v>
      </c>
      <c r="V32" s="27">
        <v>44607</v>
      </c>
      <c r="W32" s="27">
        <v>44743</v>
      </c>
      <c r="X32" s="27">
        <v>45108</v>
      </c>
      <c r="Y32" s="4" t="s">
        <v>71</v>
      </c>
    </row>
    <row r="33" spans="1:25" ht="78.75" customHeight="1" x14ac:dyDescent="0.25">
      <c r="A33" s="26" t="s">
        <v>189</v>
      </c>
      <c r="B33" s="29" t="s">
        <v>163</v>
      </c>
      <c r="C33" s="27">
        <v>44526</v>
      </c>
      <c r="D33" s="25">
        <v>1416</v>
      </c>
      <c r="E33" s="28" t="s">
        <v>497</v>
      </c>
      <c r="F33" s="27">
        <v>44547</v>
      </c>
      <c r="G33" s="29" t="s">
        <v>339</v>
      </c>
      <c r="H33" s="30" t="s">
        <v>80</v>
      </c>
      <c r="I33" s="30" t="s">
        <v>176</v>
      </c>
      <c r="J33" s="31">
        <v>184688240</v>
      </c>
      <c r="K33" s="31">
        <v>184688240</v>
      </c>
      <c r="L33" s="6">
        <f t="shared" si="0"/>
        <v>184688240</v>
      </c>
      <c r="M33" s="6">
        <f t="shared" si="0"/>
        <v>184688240</v>
      </c>
      <c r="N33" s="31">
        <v>3618500</v>
      </c>
      <c r="O33" s="32"/>
      <c r="P33" s="32"/>
      <c r="Q33" s="31"/>
      <c r="R33" s="32" t="s">
        <v>29</v>
      </c>
      <c r="S33" s="6" t="s">
        <v>131</v>
      </c>
      <c r="T33" s="30" t="s">
        <v>132</v>
      </c>
      <c r="U33" s="30" t="s">
        <v>345</v>
      </c>
      <c r="V33" s="27">
        <v>44682</v>
      </c>
      <c r="W33" s="27"/>
      <c r="X33" s="27"/>
      <c r="Y33" s="4" t="s">
        <v>71</v>
      </c>
    </row>
    <row r="34" spans="1:25" ht="75" x14ac:dyDescent="0.25">
      <c r="A34" s="26" t="s">
        <v>190</v>
      </c>
      <c r="B34" s="29" t="s">
        <v>164</v>
      </c>
      <c r="C34" s="27">
        <v>44526</v>
      </c>
      <c r="D34" s="25">
        <v>1416</v>
      </c>
      <c r="E34" s="34" t="s">
        <v>730</v>
      </c>
      <c r="F34" s="27">
        <v>44557</v>
      </c>
      <c r="G34" s="29" t="s">
        <v>625</v>
      </c>
      <c r="H34" s="30" t="s">
        <v>77</v>
      </c>
      <c r="I34" s="30" t="s">
        <v>177</v>
      </c>
      <c r="J34" s="31">
        <v>581087212</v>
      </c>
      <c r="K34" s="31">
        <v>581087212</v>
      </c>
      <c r="L34" s="6">
        <f t="shared" si="0"/>
        <v>581087212</v>
      </c>
      <c r="M34" s="6">
        <f t="shared" si="0"/>
        <v>581087212</v>
      </c>
      <c r="N34" s="31">
        <f>O34+P34</f>
        <v>3305200</v>
      </c>
      <c r="O34" s="32">
        <v>2496000</v>
      </c>
      <c r="P34" s="32">
        <v>809200</v>
      </c>
      <c r="Q34" s="31"/>
      <c r="R34" s="32" t="s">
        <v>29</v>
      </c>
      <c r="S34" s="6" t="s">
        <v>708</v>
      </c>
      <c r="T34" s="30" t="s">
        <v>626</v>
      </c>
      <c r="U34" s="30" t="s">
        <v>617</v>
      </c>
      <c r="V34" s="27">
        <v>44607</v>
      </c>
      <c r="W34" s="27">
        <v>44666</v>
      </c>
      <c r="X34" s="27"/>
      <c r="Y34" s="30" t="s">
        <v>71</v>
      </c>
    </row>
    <row r="35" spans="1:25" ht="183.75" customHeight="1" x14ac:dyDescent="0.25">
      <c r="A35" s="26" t="s">
        <v>191</v>
      </c>
      <c r="B35" s="29" t="s">
        <v>165</v>
      </c>
      <c r="C35" s="27">
        <v>44526</v>
      </c>
      <c r="D35" s="25">
        <v>1416</v>
      </c>
      <c r="E35" s="34" t="s">
        <v>731</v>
      </c>
      <c r="F35" s="27">
        <v>44557</v>
      </c>
      <c r="G35" s="29" t="s">
        <v>627</v>
      </c>
      <c r="H35" s="30" t="s">
        <v>77</v>
      </c>
      <c r="I35" s="30" t="s">
        <v>179</v>
      </c>
      <c r="J35" s="31">
        <v>539346336</v>
      </c>
      <c r="K35" s="31">
        <v>539346336</v>
      </c>
      <c r="L35" s="6">
        <f t="shared" si="0"/>
        <v>539346336</v>
      </c>
      <c r="M35" s="6">
        <f t="shared" si="0"/>
        <v>539346336</v>
      </c>
      <c r="N35" s="31">
        <f>O35+P35</f>
        <v>42535200</v>
      </c>
      <c r="O35" s="32">
        <v>23778000</v>
      </c>
      <c r="P35" s="32">
        <v>18757200</v>
      </c>
      <c r="Q35" s="31"/>
      <c r="R35" s="32" t="s">
        <v>24</v>
      </c>
      <c r="S35" s="6" t="s">
        <v>36</v>
      </c>
      <c r="T35" s="30" t="s">
        <v>628</v>
      </c>
      <c r="U35" s="30" t="s">
        <v>629</v>
      </c>
      <c r="V35" s="27">
        <v>44607</v>
      </c>
      <c r="W35" s="27">
        <v>44743</v>
      </c>
      <c r="X35" s="27"/>
      <c r="Y35" s="30" t="s">
        <v>71</v>
      </c>
    </row>
    <row r="36" spans="1:25" ht="94.5" customHeight="1" x14ac:dyDescent="0.25">
      <c r="A36" s="26" t="s">
        <v>192</v>
      </c>
      <c r="B36" s="29" t="s">
        <v>166</v>
      </c>
      <c r="C36" s="27">
        <v>44526</v>
      </c>
      <c r="D36" s="25">
        <v>1416</v>
      </c>
      <c r="E36" s="34" t="s">
        <v>732</v>
      </c>
      <c r="F36" s="27">
        <v>44554</v>
      </c>
      <c r="G36" s="29" t="s">
        <v>472</v>
      </c>
      <c r="H36" s="30" t="s">
        <v>77</v>
      </c>
      <c r="I36" s="30" t="s">
        <v>180</v>
      </c>
      <c r="J36" s="31">
        <v>332455200</v>
      </c>
      <c r="K36" s="31">
        <v>332455200</v>
      </c>
      <c r="L36" s="6">
        <f t="shared" si="0"/>
        <v>332455200</v>
      </c>
      <c r="M36" s="6">
        <f t="shared" si="0"/>
        <v>332455200</v>
      </c>
      <c r="N36" s="31">
        <f>O36+P36</f>
        <v>25872000</v>
      </c>
      <c r="O36" s="32">
        <v>3312000</v>
      </c>
      <c r="P36" s="32">
        <v>22560000</v>
      </c>
      <c r="Q36" s="31"/>
      <c r="R36" s="32" t="s">
        <v>24</v>
      </c>
      <c r="S36" s="6" t="s">
        <v>36</v>
      </c>
      <c r="T36" s="30" t="s">
        <v>634</v>
      </c>
      <c r="U36" s="30" t="s">
        <v>79</v>
      </c>
      <c r="V36" s="27">
        <v>44607</v>
      </c>
      <c r="W36" s="27">
        <v>44743</v>
      </c>
      <c r="X36" s="27"/>
      <c r="Y36" s="4" t="s">
        <v>71</v>
      </c>
    </row>
    <row r="37" spans="1:25" ht="94.5" customHeight="1" x14ac:dyDescent="0.25">
      <c r="A37" s="26" t="s">
        <v>193</v>
      </c>
      <c r="B37" s="29" t="s">
        <v>167</v>
      </c>
      <c r="C37" s="27">
        <v>44526</v>
      </c>
      <c r="D37" s="25">
        <v>1416</v>
      </c>
      <c r="E37" s="28" t="s">
        <v>498</v>
      </c>
      <c r="F37" s="27">
        <v>44547</v>
      </c>
      <c r="G37" s="29" t="s">
        <v>341</v>
      </c>
      <c r="H37" s="30" t="s">
        <v>77</v>
      </c>
      <c r="I37" s="30" t="s">
        <v>178</v>
      </c>
      <c r="J37" s="31">
        <v>88117578</v>
      </c>
      <c r="K37" s="31">
        <v>88117578</v>
      </c>
      <c r="L37" s="6">
        <f t="shared" si="0"/>
        <v>88117578</v>
      </c>
      <c r="M37" s="6">
        <f t="shared" si="0"/>
        <v>88117578</v>
      </c>
      <c r="N37" s="31">
        <v>3534600</v>
      </c>
      <c r="O37" s="32"/>
      <c r="P37" s="32"/>
      <c r="Q37" s="31"/>
      <c r="R37" s="32" t="s">
        <v>24</v>
      </c>
      <c r="S37" s="6" t="s">
        <v>36</v>
      </c>
      <c r="T37" s="30" t="s">
        <v>634</v>
      </c>
      <c r="U37" s="30" t="s">
        <v>79</v>
      </c>
      <c r="V37" s="27">
        <v>44607</v>
      </c>
      <c r="W37" s="27"/>
      <c r="X37" s="27"/>
      <c r="Y37" s="4" t="s">
        <v>71</v>
      </c>
    </row>
    <row r="38" spans="1:25" ht="78.75" customHeight="1" x14ac:dyDescent="0.25">
      <c r="A38" s="26" t="s">
        <v>194</v>
      </c>
      <c r="B38" s="29" t="s">
        <v>168</v>
      </c>
      <c r="C38" s="27">
        <v>44526</v>
      </c>
      <c r="D38" s="25">
        <v>1416</v>
      </c>
      <c r="E38" s="28" t="s">
        <v>499</v>
      </c>
      <c r="F38" s="27">
        <v>44547</v>
      </c>
      <c r="G38" s="29" t="s">
        <v>340</v>
      </c>
      <c r="H38" s="30" t="s">
        <v>76</v>
      </c>
      <c r="I38" s="30" t="s">
        <v>181</v>
      </c>
      <c r="J38" s="31">
        <v>123166056</v>
      </c>
      <c r="K38" s="31">
        <v>123166056</v>
      </c>
      <c r="L38" s="6">
        <f t="shared" si="0"/>
        <v>123166056</v>
      </c>
      <c r="M38" s="6">
        <f t="shared" si="0"/>
        <v>123166056</v>
      </c>
      <c r="N38" s="31">
        <v>8205600</v>
      </c>
      <c r="O38" s="32"/>
      <c r="P38" s="32"/>
      <c r="Q38" s="31"/>
      <c r="R38" s="32" t="s">
        <v>24</v>
      </c>
      <c r="S38" s="6" t="s">
        <v>346</v>
      </c>
      <c r="T38" s="30" t="s">
        <v>485</v>
      </c>
      <c r="U38" s="30" t="s">
        <v>345</v>
      </c>
      <c r="V38" s="27">
        <v>44593</v>
      </c>
      <c r="W38" s="27"/>
      <c r="X38" s="27"/>
      <c r="Y38" s="4" t="s">
        <v>71</v>
      </c>
    </row>
    <row r="39" spans="1:25" ht="44.25" customHeight="1" x14ac:dyDescent="0.25">
      <c r="A39" s="26" t="s">
        <v>195</v>
      </c>
      <c r="B39" s="29" t="s">
        <v>169</v>
      </c>
      <c r="C39" s="27">
        <v>44526</v>
      </c>
      <c r="D39" s="25">
        <v>1416</v>
      </c>
      <c r="E39" s="28" t="s">
        <v>433</v>
      </c>
      <c r="F39" s="27">
        <v>44547</v>
      </c>
      <c r="G39" s="29" t="s">
        <v>342</v>
      </c>
      <c r="H39" s="25" t="s">
        <v>77</v>
      </c>
      <c r="I39" s="30" t="s">
        <v>182</v>
      </c>
      <c r="J39" s="31">
        <v>261154476</v>
      </c>
      <c r="K39" s="31">
        <v>261154476</v>
      </c>
      <c r="L39" s="6">
        <v>261154476</v>
      </c>
      <c r="M39" s="6">
        <v>261154476</v>
      </c>
      <c r="N39" s="31">
        <v>8858700</v>
      </c>
      <c r="O39" s="32">
        <v>8858700</v>
      </c>
      <c r="P39" s="32"/>
      <c r="Q39" s="31"/>
      <c r="R39" s="32" t="s">
        <v>24</v>
      </c>
      <c r="S39" s="6" t="s">
        <v>131</v>
      </c>
      <c r="T39" s="30" t="s">
        <v>347</v>
      </c>
      <c r="U39" s="30" t="s">
        <v>434</v>
      </c>
      <c r="V39" s="27">
        <v>44607</v>
      </c>
      <c r="W39" s="27"/>
      <c r="X39" s="27"/>
      <c r="Y39" s="24" t="s">
        <v>71</v>
      </c>
    </row>
    <row r="40" spans="1:25" ht="78.75" customHeight="1" x14ac:dyDescent="0.25">
      <c r="A40" s="26" t="s">
        <v>196</v>
      </c>
      <c r="B40" s="29" t="s">
        <v>170</v>
      </c>
      <c r="C40" s="27">
        <v>44526</v>
      </c>
      <c r="D40" s="25">
        <v>1416</v>
      </c>
      <c r="E40" s="28" t="s">
        <v>496</v>
      </c>
      <c r="F40" s="27">
        <v>44547</v>
      </c>
      <c r="G40" s="29" t="s">
        <v>343</v>
      </c>
      <c r="H40" s="30" t="s">
        <v>77</v>
      </c>
      <c r="I40" s="30" t="s">
        <v>183</v>
      </c>
      <c r="J40" s="31">
        <v>66010896</v>
      </c>
      <c r="K40" s="31">
        <v>66010896</v>
      </c>
      <c r="L40" s="6">
        <f t="shared" si="0"/>
        <v>66010896</v>
      </c>
      <c r="M40" s="6">
        <f t="shared" si="0"/>
        <v>66010896</v>
      </c>
      <c r="N40" s="31">
        <f>O40+P40+Q40</f>
        <v>8366400</v>
      </c>
      <c r="O40" s="32">
        <v>461750</v>
      </c>
      <c r="P40" s="32">
        <v>3721450</v>
      </c>
      <c r="Q40" s="31">
        <v>4183200</v>
      </c>
      <c r="R40" s="32" t="s">
        <v>24</v>
      </c>
      <c r="S40" s="6" t="s">
        <v>709</v>
      </c>
      <c r="T40" s="30" t="s">
        <v>348</v>
      </c>
      <c r="U40" s="30" t="s">
        <v>79</v>
      </c>
      <c r="V40" s="27">
        <v>44607</v>
      </c>
      <c r="W40" s="27">
        <v>44743</v>
      </c>
      <c r="X40" s="27">
        <v>45108</v>
      </c>
      <c r="Y40" s="4" t="s">
        <v>71</v>
      </c>
    </row>
    <row r="41" spans="1:25" ht="78.75" customHeight="1" x14ac:dyDescent="0.25">
      <c r="A41" s="26" t="s">
        <v>197</v>
      </c>
      <c r="B41" s="29" t="s">
        <v>171</v>
      </c>
      <c r="C41" s="27">
        <v>44526</v>
      </c>
      <c r="D41" s="25">
        <v>1416</v>
      </c>
      <c r="E41" s="28" t="s">
        <v>494</v>
      </c>
      <c r="F41" s="27">
        <v>44547</v>
      </c>
      <c r="G41" s="29" t="s">
        <v>344</v>
      </c>
      <c r="H41" s="30" t="s">
        <v>77</v>
      </c>
      <c r="I41" s="30" t="s">
        <v>184</v>
      </c>
      <c r="J41" s="31">
        <v>6107220</v>
      </c>
      <c r="K41" s="31">
        <v>6107220</v>
      </c>
      <c r="L41" s="6">
        <f t="shared" si="0"/>
        <v>6107220</v>
      </c>
      <c r="M41" s="6">
        <f t="shared" si="0"/>
        <v>6107220</v>
      </c>
      <c r="N41" s="31">
        <f>O41+P41+Q41</f>
        <v>786000</v>
      </c>
      <c r="O41" s="32">
        <v>196500</v>
      </c>
      <c r="P41" s="32">
        <v>196500</v>
      </c>
      <c r="Q41" s="31">
        <v>393000</v>
      </c>
      <c r="R41" s="32" t="s">
        <v>24</v>
      </c>
      <c r="S41" s="6" t="s">
        <v>131</v>
      </c>
      <c r="T41" s="30" t="s">
        <v>349</v>
      </c>
      <c r="U41" s="30" t="s">
        <v>345</v>
      </c>
      <c r="V41" s="27">
        <v>44607</v>
      </c>
      <c r="W41" s="27">
        <v>44743</v>
      </c>
      <c r="X41" s="27">
        <v>45108</v>
      </c>
      <c r="Y41" s="4" t="s">
        <v>71</v>
      </c>
    </row>
    <row r="42" spans="1:25" ht="157.5" x14ac:dyDescent="0.25">
      <c r="A42" s="26" t="s">
        <v>198</v>
      </c>
      <c r="B42" s="29" t="s">
        <v>172</v>
      </c>
      <c r="C42" s="27">
        <v>44526</v>
      </c>
      <c r="D42" s="25">
        <v>1416</v>
      </c>
      <c r="E42" s="34" t="s">
        <v>733</v>
      </c>
      <c r="F42" s="27">
        <v>44557</v>
      </c>
      <c r="G42" s="29" t="s">
        <v>493</v>
      </c>
      <c r="H42" s="30" t="s">
        <v>77</v>
      </c>
      <c r="I42" s="30" t="s">
        <v>185</v>
      </c>
      <c r="J42" s="31">
        <v>561912932</v>
      </c>
      <c r="K42" s="31">
        <v>561912932</v>
      </c>
      <c r="L42" s="6">
        <f t="shared" si="0"/>
        <v>561912932</v>
      </c>
      <c r="M42" s="6">
        <f t="shared" si="0"/>
        <v>561912932</v>
      </c>
      <c r="N42" s="31">
        <f>O42+P42+Q42</f>
        <v>52368400</v>
      </c>
      <c r="O42" s="32">
        <v>11609400</v>
      </c>
      <c r="P42" s="32">
        <v>14574800</v>
      </c>
      <c r="Q42" s="31">
        <v>26184200</v>
      </c>
      <c r="R42" s="32" t="s">
        <v>24</v>
      </c>
      <c r="S42" s="6" t="s">
        <v>479</v>
      </c>
      <c r="T42" s="30" t="s">
        <v>477</v>
      </c>
      <c r="U42" s="30" t="s">
        <v>478</v>
      </c>
      <c r="V42" s="27">
        <v>44607</v>
      </c>
      <c r="W42" s="27">
        <v>44743</v>
      </c>
      <c r="X42" s="27">
        <v>45108</v>
      </c>
      <c r="Y42" s="30" t="s">
        <v>71</v>
      </c>
    </row>
    <row r="43" spans="1:25" ht="78.75" customHeight="1" x14ac:dyDescent="0.25">
      <c r="A43" s="26" t="s">
        <v>209</v>
      </c>
      <c r="B43" s="29" t="s">
        <v>199</v>
      </c>
      <c r="C43" s="27">
        <v>44532</v>
      </c>
      <c r="D43" s="25">
        <v>1416</v>
      </c>
      <c r="E43" s="28" t="s">
        <v>495</v>
      </c>
      <c r="F43" s="27">
        <v>44551</v>
      </c>
      <c r="G43" s="29" t="s">
        <v>500</v>
      </c>
      <c r="H43" s="30" t="s">
        <v>501</v>
      </c>
      <c r="I43" s="30" t="s">
        <v>216</v>
      </c>
      <c r="J43" s="31">
        <v>250865221.19999999</v>
      </c>
      <c r="K43" s="31">
        <v>250865221.19999999</v>
      </c>
      <c r="L43" s="6">
        <f t="shared" ref="L43:L50" si="1">K43</f>
        <v>250865221.19999999</v>
      </c>
      <c r="M43" s="6">
        <f t="shared" si="0"/>
        <v>250865221.19999999</v>
      </c>
      <c r="N43" s="31">
        <v>1758360</v>
      </c>
      <c r="O43" s="31">
        <v>1758360</v>
      </c>
      <c r="P43" s="31"/>
      <c r="Q43" s="31"/>
      <c r="R43" s="32" t="s">
        <v>210</v>
      </c>
      <c r="S43" s="6" t="s">
        <v>502</v>
      </c>
      <c r="T43" s="30" t="s">
        <v>503</v>
      </c>
      <c r="U43" s="30" t="s">
        <v>504</v>
      </c>
      <c r="V43" s="27">
        <v>44607</v>
      </c>
      <c r="W43" s="27"/>
      <c r="X43" s="27"/>
      <c r="Y43" s="4" t="s">
        <v>71</v>
      </c>
    </row>
    <row r="44" spans="1:25" ht="75" x14ac:dyDescent="0.25">
      <c r="A44" s="26" t="s">
        <v>211</v>
      </c>
      <c r="B44" s="29" t="s">
        <v>200</v>
      </c>
      <c r="C44" s="27">
        <v>44532</v>
      </c>
      <c r="D44" s="25">
        <v>1416</v>
      </c>
      <c r="E44" s="34" t="s">
        <v>692</v>
      </c>
      <c r="F44" s="27">
        <v>44580</v>
      </c>
      <c r="G44" s="29" t="s">
        <v>693</v>
      </c>
      <c r="H44" s="30" t="s">
        <v>694</v>
      </c>
      <c r="I44" s="30" t="s">
        <v>212</v>
      </c>
      <c r="J44" s="31">
        <v>694016200.79999995</v>
      </c>
      <c r="K44" s="31">
        <v>694016200.79999995</v>
      </c>
      <c r="L44" s="6">
        <f t="shared" si="1"/>
        <v>694016200.79999995</v>
      </c>
      <c r="M44" s="6">
        <f t="shared" si="0"/>
        <v>694016200.79999995</v>
      </c>
      <c r="N44" s="31">
        <v>87295</v>
      </c>
      <c r="O44" s="31">
        <v>55075</v>
      </c>
      <c r="P44" s="31">
        <v>32220</v>
      </c>
      <c r="Q44" s="31"/>
      <c r="R44" s="32" t="s">
        <v>27</v>
      </c>
      <c r="S44" s="6" t="s">
        <v>36</v>
      </c>
      <c r="T44" s="30" t="s">
        <v>695</v>
      </c>
      <c r="U44" s="30" t="s">
        <v>127</v>
      </c>
      <c r="V44" s="27">
        <v>44593</v>
      </c>
      <c r="W44" s="27">
        <v>44743</v>
      </c>
      <c r="X44" s="27"/>
      <c r="Y44" s="4" t="s">
        <v>71</v>
      </c>
    </row>
    <row r="45" spans="1:25" ht="80.25" customHeight="1" x14ac:dyDescent="0.25">
      <c r="A45" s="26" t="s">
        <v>214</v>
      </c>
      <c r="B45" s="29" t="s">
        <v>201</v>
      </c>
      <c r="C45" s="27">
        <v>44532</v>
      </c>
      <c r="D45" s="25">
        <v>1416</v>
      </c>
      <c r="E45" s="34" t="s">
        <v>676</v>
      </c>
      <c r="F45" s="27">
        <v>44575</v>
      </c>
      <c r="G45" s="29" t="s">
        <v>679</v>
      </c>
      <c r="H45" s="30" t="s">
        <v>77</v>
      </c>
      <c r="I45" s="30" t="s">
        <v>213</v>
      </c>
      <c r="J45" s="31">
        <v>695998201.45000005</v>
      </c>
      <c r="K45" s="31">
        <v>695997827.39999998</v>
      </c>
      <c r="L45" s="6">
        <f t="shared" si="1"/>
        <v>695997827.39999998</v>
      </c>
      <c r="M45" s="6">
        <f t="shared" si="0"/>
        <v>695997827.39999998</v>
      </c>
      <c r="N45" s="31">
        <f>O45+P45</f>
        <v>37405</v>
      </c>
      <c r="O45" s="31">
        <v>36225</v>
      </c>
      <c r="P45" s="31">
        <v>1180</v>
      </c>
      <c r="Q45" s="31"/>
      <c r="R45" s="32" t="s">
        <v>27</v>
      </c>
      <c r="S45" s="6" t="s">
        <v>36</v>
      </c>
      <c r="T45" s="30" t="s">
        <v>680</v>
      </c>
      <c r="U45" s="30" t="s">
        <v>127</v>
      </c>
      <c r="V45" s="27">
        <v>44666</v>
      </c>
      <c r="W45" s="27">
        <v>44743</v>
      </c>
      <c r="X45" s="27"/>
      <c r="Y45" s="4" t="s">
        <v>71</v>
      </c>
    </row>
    <row r="46" spans="1:25" ht="80.25" customHeight="1" x14ac:dyDescent="0.25">
      <c r="A46" s="26" t="s">
        <v>215</v>
      </c>
      <c r="B46" s="29" t="s">
        <v>202</v>
      </c>
      <c r="C46" s="27">
        <v>44532</v>
      </c>
      <c r="D46" s="25">
        <v>1416</v>
      </c>
      <c r="E46" s="34" t="s">
        <v>686</v>
      </c>
      <c r="F46" s="27">
        <v>44575</v>
      </c>
      <c r="G46" s="29" t="s">
        <v>687</v>
      </c>
      <c r="H46" s="30" t="s">
        <v>501</v>
      </c>
      <c r="I46" s="30" t="s">
        <v>216</v>
      </c>
      <c r="J46" s="31">
        <v>989113989.60000002</v>
      </c>
      <c r="K46" s="31">
        <v>989113989.60000002</v>
      </c>
      <c r="L46" s="6">
        <f t="shared" si="1"/>
        <v>989113989.60000002</v>
      </c>
      <c r="M46" s="6">
        <f>L46</f>
        <v>989113989.60000002</v>
      </c>
      <c r="N46" s="31">
        <v>6932880</v>
      </c>
      <c r="O46" s="31"/>
      <c r="P46" s="31"/>
      <c r="Q46" s="31"/>
      <c r="R46" s="32" t="s">
        <v>210</v>
      </c>
      <c r="S46" s="6" t="s">
        <v>502</v>
      </c>
      <c r="T46" s="30" t="s">
        <v>503</v>
      </c>
      <c r="U46" s="30" t="s">
        <v>504</v>
      </c>
      <c r="V46" s="27">
        <v>44607</v>
      </c>
      <c r="W46" s="27"/>
      <c r="X46" s="27"/>
      <c r="Y46" s="4" t="s">
        <v>71</v>
      </c>
    </row>
    <row r="47" spans="1:25" ht="75" customHeight="1" x14ac:dyDescent="0.25">
      <c r="A47" s="26" t="s">
        <v>217</v>
      </c>
      <c r="B47" s="29" t="s">
        <v>203</v>
      </c>
      <c r="C47" s="27">
        <v>44532</v>
      </c>
      <c r="D47" s="25">
        <v>1416</v>
      </c>
      <c r="E47" s="34" t="s">
        <v>734</v>
      </c>
      <c r="F47" s="27">
        <v>44554</v>
      </c>
      <c r="G47" s="29" t="s">
        <v>480</v>
      </c>
      <c r="H47" s="30" t="s">
        <v>80</v>
      </c>
      <c r="I47" s="30" t="s">
        <v>218</v>
      </c>
      <c r="J47" s="31">
        <v>41407650</v>
      </c>
      <c r="K47" s="31">
        <v>41407650</v>
      </c>
      <c r="L47" s="6">
        <f t="shared" si="1"/>
        <v>41407650</v>
      </c>
      <c r="M47" s="6">
        <f>L47</f>
        <v>41407650</v>
      </c>
      <c r="N47" s="31">
        <v>3173000</v>
      </c>
      <c r="O47" s="31">
        <v>3173000</v>
      </c>
      <c r="P47" s="31"/>
      <c r="Q47" s="31"/>
      <c r="R47" s="32" t="s">
        <v>24</v>
      </c>
      <c r="S47" s="6" t="s">
        <v>706</v>
      </c>
      <c r="T47" s="30" t="s">
        <v>481</v>
      </c>
      <c r="U47" s="30" t="s">
        <v>79</v>
      </c>
      <c r="V47" s="27">
        <v>44682</v>
      </c>
      <c r="W47" s="27"/>
      <c r="X47" s="27"/>
      <c r="Y47" s="4" t="s">
        <v>71</v>
      </c>
    </row>
    <row r="48" spans="1:25" ht="90.75" customHeight="1" x14ac:dyDescent="0.25">
      <c r="A48" s="26" t="s">
        <v>219</v>
      </c>
      <c r="B48" s="29" t="s">
        <v>204</v>
      </c>
      <c r="C48" s="27">
        <v>44532</v>
      </c>
      <c r="D48" s="25">
        <v>1416</v>
      </c>
      <c r="E48" s="34" t="s">
        <v>688</v>
      </c>
      <c r="F48" s="27">
        <v>44575</v>
      </c>
      <c r="G48" s="29" t="s">
        <v>689</v>
      </c>
      <c r="H48" s="30" t="s">
        <v>77</v>
      </c>
      <c r="I48" s="30" t="s">
        <v>220</v>
      </c>
      <c r="J48" s="31">
        <v>822247307.10000002</v>
      </c>
      <c r="K48" s="31">
        <v>822246865.20000005</v>
      </c>
      <c r="L48" s="6">
        <f t="shared" si="1"/>
        <v>822246865.20000005</v>
      </c>
      <c r="M48" s="6">
        <f>L48</f>
        <v>822246865.20000005</v>
      </c>
      <c r="N48" s="31">
        <f>O48+P48</f>
        <v>44190</v>
      </c>
      <c r="O48" s="31">
        <v>42775</v>
      </c>
      <c r="P48" s="31">
        <v>1415</v>
      </c>
      <c r="Q48" s="31"/>
      <c r="R48" s="32" t="s">
        <v>27</v>
      </c>
      <c r="S48" s="6" t="s">
        <v>36</v>
      </c>
      <c r="T48" s="30" t="s">
        <v>680</v>
      </c>
      <c r="U48" s="30" t="s">
        <v>127</v>
      </c>
      <c r="V48" s="27">
        <v>44666</v>
      </c>
      <c r="W48" s="27">
        <v>44743</v>
      </c>
      <c r="X48" s="27"/>
      <c r="Y48" s="4" t="s">
        <v>71</v>
      </c>
    </row>
    <row r="49" spans="1:25" ht="75" customHeight="1" x14ac:dyDescent="0.25">
      <c r="A49" s="26" t="s">
        <v>221</v>
      </c>
      <c r="B49" s="29" t="s">
        <v>205</v>
      </c>
      <c r="C49" s="27">
        <v>44532</v>
      </c>
      <c r="D49" s="25">
        <v>1416</v>
      </c>
      <c r="E49" s="34" t="s">
        <v>636</v>
      </c>
      <c r="F49" s="27">
        <v>44571</v>
      </c>
      <c r="G49" s="29" t="s">
        <v>615</v>
      </c>
      <c r="H49" s="30" t="s">
        <v>80</v>
      </c>
      <c r="I49" s="30" t="s">
        <v>61</v>
      </c>
      <c r="J49" s="31">
        <v>467593344</v>
      </c>
      <c r="K49" s="31">
        <v>467593344</v>
      </c>
      <c r="L49" s="6">
        <f t="shared" si="1"/>
        <v>467593344</v>
      </c>
      <c r="M49" s="6">
        <f>L49</f>
        <v>467593344</v>
      </c>
      <c r="N49" s="31">
        <f>O49+P49</f>
        <v>2848400</v>
      </c>
      <c r="O49" s="31">
        <v>2160000</v>
      </c>
      <c r="P49" s="31">
        <v>688400</v>
      </c>
      <c r="Q49" s="31"/>
      <c r="R49" s="32" t="s">
        <v>29</v>
      </c>
      <c r="S49" s="6" t="s">
        <v>23</v>
      </c>
      <c r="T49" s="30" t="s">
        <v>616</v>
      </c>
      <c r="U49" s="30" t="s">
        <v>617</v>
      </c>
      <c r="V49" s="27">
        <v>44621</v>
      </c>
      <c r="W49" s="27">
        <v>44713</v>
      </c>
      <c r="X49" s="27"/>
      <c r="Y49" s="4" t="s">
        <v>71</v>
      </c>
    </row>
    <row r="50" spans="1:25" ht="78.75" customHeight="1" x14ac:dyDescent="0.25">
      <c r="A50" s="26" t="s">
        <v>223</v>
      </c>
      <c r="B50" s="29" t="s">
        <v>206</v>
      </c>
      <c r="C50" s="27">
        <v>44532</v>
      </c>
      <c r="D50" s="25">
        <v>1416</v>
      </c>
      <c r="E50" s="35" t="s">
        <v>735</v>
      </c>
      <c r="F50" s="27">
        <v>44554</v>
      </c>
      <c r="G50" s="29" t="s">
        <v>482</v>
      </c>
      <c r="H50" s="36" t="s">
        <v>80</v>
      </c>
      <c r="I50" s="30" t="s">
        <v>222</v>
      </c>
      <c r="J50" s="31">
        <v>185064380</v>
      </c>
      <c r="K50" s="6">
        <v>185064380</v>
      </c>
      <c r="L50" s="6">
        <f t="shared" si="1"/>
        <v>185064380</v>
      </c>
      <c r="M50" s="6">
        <f t="shared" ref="M50:M71" si="2">L50</f>
        <v>185064380</v>
      </c>
      <c r="N50" s="31">
        <v>14781500</v>
      </c>
      <c r="O50" s="31">
        <v>14781500</v>
      </c>
      <c r="P50" s="31"/>
      <c r="Q50" s="31"/>
      <c r="R50" s="32" t="s">
        <v>24</v>
      </c>
      <c r="S50" s="6" t="s">
        <v>23</v>
      </c>
      <c r="T50" s="6" t="s">
        <v>483</v>
      </c>
      <c r="U50" s="30" t="s">
        <v>79</v>
      </c>
      <c r="V50" s="27">
        <v>44621</v>
      </c>
      <c r="W50" s="27"/>
      <c r="X50" s="27"/>
      <c r="Y50" s="4" t="s">
        <v>71</v>
      </c>
    </row>
    <row r="51" spans="1:25" ht="173.25" customHeight="1" x14ac:dyDescent="0.25">
      <c r="A51" s="26" t="s">
        <v>225</v>
      </c>
      <c r="B51" s="29" t="s">
        <v>207</v>
      </c>
      <c r="C51" s="27">
        <v>44532</v>
      </c>
      <c r="D51" s="25">
        <v>1416</v>
      </c>
      <c r="E51" s="35" t="s">
        <v>635</v>
      </c>
      <c r="F51" s="27">
        <v>44571</v>
      </c>
      <c r="G51" s="25" t="s">
        <v>618</v>
      </c>
      <c r="H51" s="30" t="s">
        <v>80</v>
      </c>
      <c r="I51" s="30" t="s">
        <v>224</v>
      </c>
      <c r="J51" s="31">
        <v>407760080</v>
      </c>
      <c r="K51" s="31">
        <v>407760080</v>
      </c>
      <c r="L51" s="6">
        <f t="shared" ref="L51:L72" si="3">K51</f>
        <v>407760080</v>
      </c>
      <c r="M51" s="6">
        <f t="shared" si="2"/>
        <v>407760080</v>
      </c>
      <c r="N51" s="31">
        <v>36868000</v>
      </c>
      <c r="O51" s="31">
        <v>36868000</v>
      </c>
      <c r="P51" s="31"/>
      <c r="Q51" s="31"/>
      <c r="R51" s="32" t="s">
        <v>24</v>
      </c>
      <c r="S51" s="25" t="s">
        <v>23</v>
      </c>
      <c r="T51" s="30" t="s">
        <v>619</v>
      </c>
      <c r="U51" s="30" t="s">
        <v>620</v>
      </c>
      <c r="V51" s="27">
        <v>44621</v>
      </c>
      <c r="W51" s="27"/>
      <c r="X51" s="27"/>
      <c r="Y51" s="30" t="s">
        <v>71</v>
      </c>
    </row>
    <row r="52" spans="1:25" ht="75" customHeight="1" x14ac:dyDescent="0.25">
      <c r="A52" s="26" t="s">
        <v>227</v>
      </c>
      <c r="B52" s="29" t="s">
        <v>208</v>
      </c>
      <c r="C52" s="27">
        <v>44532</v>
      </c>
      <c r="D52" s="25">
        <v>1416</v>
      </c>
      <c r="E52" s="35" t="s">
        <v>643</v>
      </c>
      <c r="F52" s="27">
        <v>44572</v>
      </c>
      <c r="G52" s="25" t="s">
        <v>644</v>
      </c>
      <c r="H52" s="30" t="s">
        <v>80</v>
      </c>
      <c r="I52" s="30" t="s">
        <v>226</v>
      </c>
      <c r="J52" s="31">
        <v>2056489242.5</v>
      </c>
      <c r="K52" s="25">
        <v>2056489242.5</v>
      </c>
      <c r="L52" s="6">
        <f t="shared" si="3"/>
        <v>2056489242.5</v>
      </c>
      <c r="M52" s="6">
        <f t="shared" si="2"/>
        <v>2056489242.5</v>
      </c>
      <c r="N52" s="31">
        <f>O52+P52</f>
        <v>89398</v>
      </c>
      <c r="O52" s="31">
        <v>41000</v>
      </c>
      <c r="P52" s="31">
        <v>48398</v>
      </c>
      <c r="Q52" s="31"/>
      <c r="R52" s="32" t="s">
        <v>27</v>
      </c>
      <c r="S52" s="25" t="s">
        <v>36</v>
      </c>
      <c r="T52" s="30" t="s">
        <v>649</v>
      </c>
      <c r="U52" s="30" t="s">
        <v>78</v>
      </c>
      <c r="V52" s="27">
        <v>44621</v>
      </c>
      <c r="W52" s="27">
        <v>44774</v>
      </c>
      <c r="X52" s="27"/>
      <c r="Y52" s="30" t="s">
        <v>71</v>
      </c>
    </row>
    <row r="53" spans="1:25" ht="78.75" customHeight="1" x14ac:dyDescent="0.25">
      <c r="A53" s="26" t="s">
        <v>229</v>
      </c>
      <c r="B53" s="29" t="s">
        <v>230</v>
      </c>
      <c r="C53" s="27">
        <v>44536</v>
      </c>
      <c r="D53" s="25">
        <v>1416</v>
      </c>
      <c r="E53" s="35" t="s">
        <v>736</v>
      </c>
      <c r="F53" s="27">
        <v>44557</v>
      </c>
      <c r="G53" s="29" t="s">
        <v>487</v>
      </c>
      <c r="H53" s="30" t="s">
        <v>76</v>
      </c>
      <c r="I53" s="30" t="s">
        <v>231</v>
      </c>
      <c r="J53" s="31">
        <v>15138624</v>
      </c>
      <c r="K53" s="31">
        <v>15138624</v>
      </c>
      <c r="L53" s="6">
        <f t="shared" si="3"/>
        <v>15138624</v>
      </c>
      <c r="M53" s="6">
        <f t="shared" si="2"/>
        <v>15138624</v>
      </c>
      <c r="N53" s="31">
        <v>1278600</v>
      </c>
      <c r="O53" s="31">
        <v>1278600</v>
      </c>
      <c r="P53" s="31"/>
      <c r="Q53" s="31"/>
      <c r="R53" s="32" t="s">
        <v>24</v>
      </c>
      <c r="S53" s="25" t="s">
        <v>346</v>
      </c>
      <c r="T53" s="30" t="s">
        <v>485</v>
      </c>
      <c r="U53" s="30" t="s">
        <v>486</v>
      </c>
      <c r="V53" s="27">
        <v>44593</v>
      </c>
      <c r="W53" s="27"/>
      <c r="X53" s="27"/>
      <c r="Y53" s="4" t="s">
        <v>71</v>
      </c>
    </row>
    <row r="54" spans="1:25" ht="75" x14ac:dyDescent="0.25">
      <c r="A54" s="26" t="s">
        <v>233</v>
      </c>
      <c r="B54" s="29" t="s">
        <v>232</v>
      </c>
      <c r="C54" s="27">
        <v>44536</v>
      </c>
      <c r="D54" s="25">
        <v>1416</v>
      </c>
      <c r="E54" s="35" t="s">
        <v>737</v>
      </c>
      <c r="F54" s="27">
        <v>44579</v>
      </c>
      <c r="G54" s="29" t="s">
        <v>667</v>
      </c>
      <c r="H54" s="30" t="s">
        <v>668</v>
      </c>
      <c r="I54" s="30" t="s">
        <v>234</v>
      </c>
      <c r="J54" s="31">
        <v>550693099.44000006</v>
      </c>
      <c r="K54" s="31">
        <v>550693099.44000006</v>
      </c>
      <c r="L54" s="6">
        <f t="shared" si="3"/>
        <v>550693099.44000006</v>
      </c>
      <c r="M54" s="6">
        <f t="shared" si="2"/>
        <v>550693099.44000006</v>
      </c>
      <c r="N54" s="31">
        <f>O54+P54+Q54</f>
        <v>2473.1999999999998</v>
      </c>
      <c r="O54" s="31">
        <v>1736.4</v>
      </c>
      <c r="P54" s="31">
        <v>736.8</v>
      </c>
      <c r="Q54" s="31"/>
      <c r="R54" s="32" t="s">
        <v>27</v>
      </c>
      <c r="S54" s="25" t="s">
        <v>36</v>
      </c>
      <c r="T54" s="30" t="s">
        <v>669</v>
      </c>
      <c r="U54" s="30" t="s">
        <v>127</v>
      </c>
      <c r="V54" s="27">
        <v>44652</v>
      </c>
      <c r="W54" s="27">
        <v>44743</v>
      </c>
      <c r="X54" s="27"/>
      <c r="Y54" s="30" t="s">
        <v>71</v>
      </c>
    </row>
    <row r="55" spans="1:25" ht="78.75" customHeight="1" x14ac:dyDescent="0.25">
      <c r="A55" s="26" t="s">
        <v>236</v>
      </c>
      <c r="B55" s="29" t="s">
        <v>235</v>
      </c>
      <c r="C55" s="27">
        <v>44536</v>
      </c>
      <c r="D55" s="25">
        <v>1416</v>
      </c>
      <c r="E55" s="35" t="s">
        <v>738</v>
      </c>
      <c r="F55" s="27">
        <v>44557</v>
      </c>
      <c r="G55" s="29" t="s">
        <v>484</v>
      </c>
      <c r="H55" s="30" t="s">
        <v>76</v>
      </c>
      <c r="I55" s="30" t="s">
        <v>237</v>
      </c>
      <c r="J55" s="31">
        <v>1080864</v>
      </c>
      <c r="K55" s="31">
        <v>1080864</v>
      </c>
      <c r="L55" s="6">
        <f t="shared" si="3"/>
        <v>1080864</v>
      </c>
      <c r="M55" s="6">
        <f t="shared" si="2"/>
        <v>1080864</v>
      </c>
      <c r="N55" s="31">
        <v>64800</v>
      </c>
      <c r="O55" s="31">
        <v>64800</v>
      </c>
      <c r="P55" s="31"/>
      <c r="Q55" s="31"/>
      <c r="R55" s="32" t="s">
        <v>24</v>
      </c>
      <c r="S55" s="25" t="s">
        <v>346</v>
      </c>
      <c r="T55" s="30" t="s">
        <v>485</v>
      </c>
      <c r="U55" s="30" t="s">
        <v>486</v>
      </c>
      <c r="V55" s="27">
        <v>44593</v>
      </c>
      <c r="W55" s="27"/>
      <c r="X55" s="27"/>
      <c r="Y55" s="4" t="s">
        <v>71</v>
      </c>
    </row>
    <row r="56" spans="1:25" ht="126" customHeight="1" x14ac:dyDescent="0.25">
      <c r="A56" s="26" t="s">
        <v>240</v>
      </c>
      <c r="B56" s="29" t="s">
        <v>239</v>
      </c>
      <c r="C56" s="27">
        <v>44536</v>
      </c>
      <c r="D56" s="25">
        <v>1416</v>
      </c>
      <c r="E56" s="35" t="s">
        <v>739</v>
      </c>
      <c r="F56" s="27">
        <v>44557</v>
      </c>
      <c r="G56" s="29" t="s">
        <v>489</v>
      </c>
      <c r="H56" s="30" t="s">
        <v>77</v>
      </c>
      <c r="I56" s="30" t="s">
        <v>238</v>
      </c>
      <c r="J56" s="31">
        <v>84084960</v>
      </c>
      <c r="K56" s="31">
        <v>84084960</v>
      </c>
      <c r="L56" s="6">
        <f t="shared" si="3"/>
        <v>84084960</v>
      </c>
      <c r="M56" s="6">
        <f t="shared" si="2"/>
        <v>84084960</v>
      </c>
      <c r="N56" s="31">
        <f>O56+P56+Q56</f>
        <v>6792000</v>
      </c>
      <c r="O56" s="31">
        <v>3000000</v>
      </c>
      <c r="P56" s="31">
        <v>3792000</v>
      </c>
      <c r="Q56" s="31"/>
      <c r="R56" s="32" t="s">
        <v>24</v>
      </c>
      <c r="S56" s="25" t="s">
        <v>25</v>
      </c>
      <c r="T56" s="30" t="s">
        <v>26</v>
      </c>
      <c r="U56" s="30" t="s">
        <v>79</v>
      </c>
      <c r="V56" s="27">
        <v>44607</v>
      </c>
      <c r="W56" s="27">
        <v>44743</v>
      </c>
      <c r="X56" s="27"/>
      <c r="Y56" s="4" t="s">
        <v>71</v>
      </c>
    </row>
    <row r="57" spans="1:25" ht="105" customHeight="1" x14ac:dyDescent="0.25">
      <c r="A57" s="26" t="s">
        <v>242</v>
      </c>
      <c r="B57" s="29" t="s">
        <v>241</v>
      </c>
      <c r="C57" s="27">
        <v>44536</v>
      </c>
      <c r="D57" s="25">
        <v>1416</v>
      </c>
      <c r="E57" s="37" t="s">
        <v>511</v>
      </c>
      <c r="F57" s="27">
        <v>44557</v>
      </c>
      <c r="G57" s="29" t="s">
        <v>491</v>
      </c>
      <c r="H57" s="30" t="s">
        <v>77</v>
      </c>
      <c r="I57" s="30" t="s">
        <v>243</v>
      </c>
      <c r="J57" s="31">
        <v>993495</v>
      </c>
      <c r="K57" s="31">
        <v>993495</v>
      </c>
      <c r="L57" s="6">
        <f t="shared" si="3"/>
        <v>993495</v>
      </c>
      <c r="M57" s="6">
        <f t="shared" si="2"/>
        <v>993495</v>
      </c>
      <c r="N57" s="31">
        <f t="shared" ref="N57:N91" si="4">O57+P57+Q57</f>
        <v>80250</v>
      </c>
      <c r="O57" s="31">
        <v>35000</v>
      </c>
      <c r="P57" s="31">
        <v>45250</v>
      </c>
      <c r="Q57" s="31"/>
      <c r="R57" s="32" t="s">
        <v>24</v>
      </c>
      <c r="S57" s="25" t="s">
        <v>25</v>
      </c>
      <c r="T57" s="30" t="s">
        <v>26</v>
      </c>
      <c r="U57" s="30" t="s">
        <v>79</v>
      </c>
      <c r="V57" s="27">
        <v>44607</v>
      </c>
      <c r="W57" s="27">
        <v>44743</v>
      </c>
      <c r="X57" s="27"/>
      <c r="Y57" s="30" t="s">
        <v>71</v>
      </c>
    </row>
    <row r="58" spans="1:25" ht="157.5" customHeight="1" x14ac:dyDescent="0.25">
      <c r="A58" s="26" t="s">
        <v>246</v>
      </c>
      <c r="B58" s="29" t="s">
        <v>244</v>
      </c>
      <c r="C58" s="27">
        <v>44536</v>
      </c>
      <c r="D58" s="25">
        <v>1416</v>
      </c>
      <c r="E58" s="35" t="s">
        <v>740</v>
      </c>
      <c r="F58" s="27">
        <v>44557</v>
      </c>
      <c r="G58" s="29" t="s">
        <v>492</v>
      </c>
      <c r="H58" s="30" t="s">
        <v>77</v>
      </c>
      <c r="I58" s="30" t="s">
        <v>245</v>
      </c>
      <c r="J58" s="31">
        <v>30768345</v>
      </c>
      <c r="K58" s="31">
        <v>30768345</v>
      </c>
      <c r="L58" s="6">
        <f t="shared" si="3"/>
        <v>30768345</v>
      </c>
      <c r="M58" s="6">
        <f t="shared" si="2"/>
        <v>30768345</v>
      </c>
      <c r="N58" s="31">
        <f t="shared" si="4"/>
        <v>2459500</v>
      </c>
      <c r="O58" s="31">
        <v>1900000</v>
      </c>
      <c r="P58" s="31">
        <v>559500</v>
      </c>
      <c r="Q58" s="31"/>
      <c r="R58" s="32" t="s">
        <v>24</v>
      </c>
      <c r="S58" s="25" t="s">
        <v>25</v>
      </c>
      <c r="T58" s="30" t="s">
        <v>26</v>
      </c>
      <c r="U58" s="30" t="s">
        <v>624</v>
      </c>
      <c r="V58" s="27">
        <v>44607</v>
      </c>
      <c r="W58" s="27">
        <v>44743</v>
      </c>
      <c r="X58" s="27"/>
      <c r="Y58" s="30" t="s">
        <v>71</v>
      </c>
    </row>
    <row r="59" spans="1:25" ht="126" customHeight="1" x14ac:dyDescent="0.25">
      <c r="A59" s="26" t="s">
        <v>249</v>
      </c>
      <c r="B59" s="29" t="s">
        <v>248</v>
      </c>
      <c r="C59" s="27">
        <v>44536</v>
      </c>
      <c r="D59" s="25">
        <v>1416</v>
      </c>
      <c r="E59" s="38" t="s">
        <v>630</v>
      </c>
      <c r="F59" s="27" t="s">
        <v>630</v>
      </c>
      <c r="G59" s="27" t="s">
        <v>630</v>
      </c>
      <c r="H59" s="30" t="s">
        <v>630</v>
      </c>
      <c r="I59" s="30" t="s">
        <v>247</v>
      </c>
      <c r="J59" s="31">
        <v>416847200</v>
      </c>
      <c r="K59" s="27" t="s">
        <v>630</v>
      </c>
      <c r="L59" s="6" t="str">
        <f t="shared" si="3"/>
        <v>нет заявок</v>
      </c>
      <c r="M59" s="6" t="str">
        <f t="shared" si="2"/>
        <v>нет заявок</v>
      </c>
      <c r="N59" s="31" t="e">
        <f t="shared" si="4"/>
        <v>#VALUE!</v>
      </c>
      <c r="O59" s="31">
        <v>14000000</v>
      </c>
      <c r="P59" s="31">
        <v>19835000</v>
      </c>
      <c r="Q59" s="25" t="s">
        <v>630</v>
      </c>
      <c r="R59" s="32" t="s">
        <v>24</v>
      </c>
      <c r="S59" s="25" t="s">
        <v>630</v>
      </c>
      <c r="T59" s="30" t="s">
        <v>630</v>
      </c>
      <c r="U59" s="25" t="s">
        <v>630</v>
      </c>
      <c r="V59" s="27">
        <v>44607</v>
      </c>
      <c r="W59" s="27">
        <v>44743</v>
      </c>
      <c r="X59" s="27" t="s">
        <v>630</v>
      </c>
      <c r="Y59" s="31" t="s">
        <v>630</v>
      </c>
    </row>
    <row r="60" spans="1:25" ht="63" customHeight="1" x14ac:dyDescent="0.25">
      <c r="A60" s="26" t="s">
        <v>251</v>
      </c>
      <c r="B60" s="29" t="s">
        <v>250</v>
      </c>
      <c r="C60" s="27">
        <v>44536</v>
      </c>
      <c r="D60" s="25">
        <v>1416</v>
      </c>
      <c r="E60" s="38" t="s">
        <v>630</v>
      </c>
      <c r="F60" s="27" t="s">
        <v>630</v>
      </c>
      <c r="G60" s="27" t="s">
        <v>630</v>
      </c>
      <c r="H60" s="27" t="s">
        <v>630</v>
      </c>
      <c r="I60" s="30" t="s">
        <v>252</v>
      </c>
      <c r="J60" s="31">
        <v>272789006.60000002</v>
      </c>
      <c r="K60" s="27" t="s">
        <v>630</v>
      </c>
      <c r="L60" s="6" t="str">
        <f t="shared" si="3"/>
        <v>нет заявок</v>
      </c>
      <c r="M60" s="6" t="str">
        <f t="shared" si="2"/>
        <v>нет заявок</v>
      </c>
      <c r="N60" s="31" t="e">
        <f t="shared" si="4"/>
        <v>#VALUE!</v>
      </c>
      <c r="O60" s="31">
        <v>25545</v>
      </c>
      <c r="P60" s="31">
        <v>51085</v>
      </c>
      <c r="Q60" s="27" t="s">
        <v>630</v>
      </c>
      <c r="R60" s="32" t="s">
        <v>27</v>
      </c>
      <c r="S60" s="27" t="s">
        <v>630</v>
      </c>
      <c r="T60" s="38" t="s">
        <v>630</v>
      </c>
      <c r="U60" s="27" t="s">
        <v>630</v>
      </c>
      <c r="V60" s="27">
        <v>44757</v>
      </c>
      <c r="W60" s="27">
        <v>44880</v>
      </c>
      <c r="X60" s="27" t="s">
        <v>630</v>
      </c>
      <c r="Y60" s="31" t="s">
        <v>630</v>
      </c>
    </row>
    <row r="61" spans="1:25" ht="75" customHeight="1" x14ac:dyDescent="0.25">
      <c r="A61" s="26" t="s">
        <v>254</v>
      </c>
      <c r="B61" s="29" t="s">
        <v>350</v>
      </c>
      <c r="C61" s="27">
        <v>44536</v>
      </c>
      <c r="D61" s="25">
        <v>1416</v>
      </c>
      <c r="E61" s="35" t="s">
        <v>718</v>
      </c>
      <c r="F61" s="27">
        <v>44573</v>
      </c>
      <c r="G61" s="29" t="s">
        <v>719</v>
      </c>
      <c r="H61" s="30" t="s">
        <v>80</v>
      </c>
      <c r="I61" s="30" t="s">
        <v>253</v>
      </c>
      <c r="J61" s="31">
        <v>95826943.079999998</v>
      </c>
      <c r="K61" s="31">
        <v>95826943.079999998</v>
      </c>
      <c r="L61" s="6">
        <f t="shared" si="3"/>
        <v>95826943.079999998</v>
      </c>
      <c r="M61" s="6">
        <f t="shared" si="2"/>
        <v>95826943.079999998</v>
      </c>
      <c r="N61" s="31">
        <f t="shared" si="4"/>
        <v>31264.5</v>
      </c>
      <c r="O61" s="31">
        <v>28500</v>
      </c>
      <c r="P61" s="31">
        <v>2764.5</v>
      </c>
      <c r="Q61" s="31"/>
      <c r="R61" s="32" t="s">
        <v>27</v>
      </c>
      <c r="S61" s="25" t="s">
        <v>721</v>
      </c>
      <c r="T61" s="30" t="s">
        <v>720</v>
      </c>
      <c r="U61" s="30" t="s">
        <v>78</v>
      </c>
      <c r="V61" s="27">
        <v>44593</v>
      </c>
      <c r="W61" s="27">
        <v>44652</v>
      </c>
      <c r="X61" s="27"/>
      <c r="Y61" s="30" t="s">
        <v>71</v>
      </c>
    </row>
    <row r="62" spans="1:25" ht="94.5" customHeight="1" x14ac:dyDescent="0.25">
      <c r="A62" s="26" t="s">
        <v>257</v>
      </c>
      <c r="B62" s="29" t="s">
        <v>256</v>
      </c>
      <c r="C62" s="27">
        <v>44537</v>
      </c>
      <c r="D62" s="25">
        <v>1416</v>
      </c>
      <c r="E62" s="37" t="s">
        <v>510</v>
      </c>
      <c r="F62" s="27">
        <v>44559</v>
      </c>
      <c r="G62" s="29" t="s">
        <v>505</v>
      </c>
      <c r="H62" s="30" t="s">
        <v>506</v>
      </c>
      <c r="I62" s="30" t="s">
        <v>255</v>
      </c>
      <c r="J62" s="31">
        <v>197745738.75</v>
      </c>
      <c r="K62" s="31">
        <v>197745738.75</v>
      </c>
      <c r="L62" s="6">
        <f t="shared" si="3"/>
        <v>197745738.75</v>
      </c>
      <c r="M62" s="6">
        <f t="shared" si="2"/>
        <v>197745738.75</v>
      </c>
      <c r="N62" s="31">
        <f t="shared" si="4"/>
        <v>47325</v>
      </c>
      <c r="O62" s="31">
        <v>31950</v>
      </c>
      <c r="P62" s="31">
        <v>15375</v>
      </c>
      <c r="Q62" s="31"/>
      <c r="R62" s="32" t="s">
        <v>47</v>
      </c>
      <c r="S62" s="25" t="s">
        <v>23</v>
      </c>
      <c r="T62" s="30" t="s">
        <v>507</v>
      </c>
      <c r="U62" s="30" t="s">
        <v>508</v>
      </c>
      <c r="V62" s="27">
        <v>44593</v>
      </c>
      <c r="W62" s="27">
        <v>44652</v>
      </c>
      <c r="X62" s="27"/>
      <c r="Y62" s="30" t="s">
        <v>71</v>
      </c>
    </row>
    <row r="63" spans="1:25" ht="75" customHeight="1" x14ac:dyDescent="0.25">
      <c r="A63" s="26" t="s">
        <v>259</v>
      </c>
      <c r="B63" s="29" t="s">
        <v>258</v>
      </c>
      <c r="C63" s="27">
        <v>44538</v>
      </c>
      <c r="D63" s="25">
        <v>1416</v>
      </c>
      <c r="E63" s="35" t="s">
        <v>650</v>
      </c>
      <c r="F63" s="27">
        <v>44572</v>
      </c>
      <c r="G63" s="29" t="s">
        <v>651</v>
      </c>
      <c r="H63" s="30" t="s">
        <v>611</v>
      </c>
      <c r="I63" s="30" t="s">
        <v>260</v>
      </c>
      <c r="J63" s="31">
        <v>177509600.63999999</v>
      </c>
      <c r="K63" s="31">
        <v>175721474.88</v>
      </c>
      <c r="L63" s="6">
        <f t="shared" si="3"/>
        <v>175721474.88</v>
      </c>
      <c r="M63" s="6">
        <f t="shared" si="2"/>
        <v>175721474.88</v>
      </c>
      <c r="N63" s="31">
        <f t="shared" si="4"/>
        <v>1386144</v>
      </c>
      <c r="O63" s="31">
        <v>462048</v>
      </c>
      <c r="P63" s="31">
        <v>924096</v>
      </c>
      <c r="Q63" s="31"/>
      <c r="R63" s="32" t="s">
        <v>47</v>
      </c>
      <c r="S63" s="25" t="s">
        <v>23</v>
      </c>
      <c r="T63" s="30" t="s">
        <v>612</v>
      </c>
      <c r="U63" s="30" t="s">
        <v>653</v>
      </c>
      <c r="V63" s="27">
        <v>44593</v>
      </c>
      <c r="W63" s="27">
        <v>44743</v>
      </c>
      <c r="X63" s="27"/>
      <c r="Y63" s="30" t="s">
        <v>71</v>
      </c>
    </row>
    <row r="64" spans="1:25" ht="78.75" customHeight="1" x14ac:dyDescent="0.25">
      <c r="A64" s="26" t="s">
        <v>262</v>
      </c>
      <c r="B64" s="29" t="s">
        <v>263</v>
      </c>
      <c r="C64" s="27">
        <v>44538</v>
      </c>
      <c r="D64" s="25">
        <v>1416</v>
      </c>
      <c r="E64" s="35" t="s">
        <v>726</v>
      </c>
      <c r="F64" s="27">
        <v>44571</v>
      </c>
      <c r="G64" s="29" t="s">
        <v>610</v>
      </c>
      <c r="H64" s="30" t="s">
        <v>611</v>
      </c>
      <c r="I64" s="30" t="s">
        <v>261</v>
      </c>
      <c r="J64" s="31">
        <v>64563510.329999998</v>
      </c>
      <c r="K64" s="31">
        <v>63882101.25</v>
      </c>
      <c r="L64" s="6">
        <f t="shared" si="3"/>
        <v>63882101.25</v>
      </c>
      <c r="M64" s="6">
        <f t="shared" si="2"/>
        <v>63882101.25</v>
      </c>
      <c r="N64" s="31">
        <f t="shared" si="4"/>
        <v>5678409</v>
      </c>
      <c r="O64" s="31">
        <v>1892803</v>
      </c>
      <c r="P64" s="31">
        <v>3785606</v>
      </c>
      <c r="Q64" s="31"/>
      <c r="R64" s="32" t="s">
        <v>47</v>
      </c>
      <c r="S64" s="25" t="s">
        <v>23</v>
      </c>
      <c r="T64" s="30" t="s">
        <v>612</v>
      </c>
      <c r="U64" s="30" t="s">
        <v>613</v>
      </c>
      <c r="V64" s="27">
        <v>44593</v>
      </c>
      <c r="W64" s="27">
        <v>44743</v>
      </c>
      <c r="X64" s="27"/>
      <c r="Y64" s="30" t="s">
        <v>71</v>
      </c>
    </row>
    <row r="65" spans="1:25" ht="75" customHeight="1" x14ac:dyDescent="0.25">
      <c r="A65" s="26" t="s">
        <v>266</v>
      </c>
      <c r="B65" s="29" t="s">
        <v>264</v>
      </c>
      <c r="C65" s="27">
        <v>44538</v>
      </c>
      <c r="D65" s="25">
        <v>1416</v>
      </c>
      <c r="E65" s="35" t="s">
        <v>722</v>
      </c>
      <c r="F65" s="27">
        <v>44575</v>
      </c>
      <c r="G65" s="29" t="s">
        <v>639</v>
      </c>
      <c r="H65" s="30" t="s">
        <v>641</v>
      </c>
      <c r="I65" s="30" t="s">
        <v>265</v>
      </c>
      <c r="J65" s="31">
        <v>3581592.3</v>
      </c>
      <c r="K65" s="31">
        <v>3563359.8</v>
      </c>
      <c r="L65" s="6">
        <f t="shared" si="3"/>
        <v>3563359.8</v>
      </c>
      <c r="M65" s="6">
        <f t="shared" si="2"/>
        <v>3563359.8</v>
      </c>
      <c r="N65" s="31">
        <f t="shared" si="4"/>
        <v>36465</v>
      </c>
      <c r="O65" s="31">
        <v>36465</v>
      </c>
      <c r="P65" s="31"/>
      <c r="Q65" s="31"/>
      <c r="R65" s="32" t="s">
        <v>47</v>
      </c>
      <c r="S65" s="25" t="s">
        <v>23</v>
      </c>
      <c r="T65" s="30" t="s">
        <v>645</v>
      </c>
      <c r="U65" s="30" t="s">
        <v>648</v>
      </c>
      <c r="V65" s="27">
        <v>44743</v>
      </c>
      <c r="W65" s="27"/>
      <c r="X65" s="27"/>
      <c r="Y65" s="30" t="s">
        <v>71</v>
      </c>
    </row>
    <row r="66" spans="1:25" ht="75" customHeight="1" x14ac:dyDescent="0.25">
      <c r="A66" s="26" t="s">
        <v>269</v>
      </c>
      <c r="B66" s="29" t="s">
        <v>268</v>
      </c>
      <c r="C66" s="27">
        <v>44539</v>
      </c>
      <c r="D66" s="25">
        <v>1416</v>
      </c>
      <c r="E66" s="35" t="s">
        <v>741</v>
      </c>
      <c r="F66" s="27">
        <v>44560</v>
      </c>
      <c r="G66" s="29" t="s">
        <v>509</v>
      </c>
      <c r="H66" s="30" t="s">
        <v>77</v>
      </c>
      <c r="I66" s="30" t="s">
        <v>267</v>
      </c>
      <c r="J66" s="31">
        <v>151459075.84</v>
      </c>
      <c r="K66" s="31">
        <v>75729537.920000002</v>
      </c>
      <c r="L66" s="6">
        <f t="shared" si="3"/>
        <v>75729537.920000002</v>
      </c>
      <c r="M66" s="6">
        <v>151459075.84</v>
      </c>
      <c r="N66" s="31">
        <f t="shared" si="4"/>
        <v>2712376</v>
      </c>
      <c r="O66" s="31">
        <v>1140000</v>
      </c>
      <c r="P66" s="31">
        <v>216188</v>
      </c>
      <c r="Q66" s="31">
        <f>1140000+216188</f>
        <v>1356188</v>
      </c>
      <c r="R66" s="32" t="s">
        <v>47</v>
      </c>
      <c r="S66" s="25" t="s">
        <v>23</v>
      </c>
      <c r="T66" s="30" t="s">
        <v>608</v>
      </c>
      <c r="U66" s="30" t="s">
        <v>614</v>
      </c>
      <c r="V66" s="27">
        <v>44621</v>
      </c>
      <c r="W66" s="27">
        <v>44713</v>
      </c>
      <c r="X66" s="27" t="s">
        <v>270</v>
      </c>
      <c r="Y66" s="30" t="s">
        <v>71</v>
      </c>
    </row>
    <row r="67" spans="1:25" ht="94.5" x14ac:dyDescent="0.25">
      <c r="A67" s="26" t="s">
        <v>272</v>
      </c>
      <c r="B67" s="29" t="s">
        <v>271</v>
      </c>
      <c r="C67" s="27">
        <v>44539</v>
      </c>
      <c r="D67" s="25">
        <v>1416</v>
      </c>
      <c r="E67" s="35" t="s">
        <v>696</v>
      </c>
      <c r="F67" s="27">
        <v>44580</v>
      </c>
      <c r="G67" s="29" t="s">
        <v>697</v>
      </c>
      <c r="H67" s="30" t="s">
        <v>698</v>
      </c>
      <c r="I67" s="30" t="s">
        <v>273</v>
      </c>
      <c r="J67" s="31">
        <v>804186980.29999995</v>
      </c>
      <c r="K67" s="31">
        <v>804186980.29999995</v>
      </c>
      <c r="L67" s="6">
        <f t="shared" si="3"/>
        <v>804186980.29999995</v>
      </c>
      <c r="M67" s="6">
        <f t="shared" si="2"/>
        <v>804186980.29999995</v>
      </c>
      <c r="N67" s="31">
        <f t="shared" si="4"/>
        <v>662990</v>
      </c>
      <c r="O67" s="31">
        <v>300000</v>
      </c>
      <c r="P67" s="31">
        <v>362990</v>
      </c>
      <c r="Q67" s="31"/>
      <c r="R67" s="32" t="s">
        <v>47</v>
      </c>
      <c r="S67" s="25" t="s">
        <v>23</v>
      </c>
      <c r="T67" s="30" t="s">
        <v>699</v>
      </c>
      <c r="U67" s="30" t="s">
        <v>700</v>
      </c>
      <c r="V67" s="27">
        <v>44621</v>
      </c>
      <c r="W67" s="27">
        <v>44743</v>
      </c>
      <c r="X67" s="27"/>
      <c r="Y67" s="30" t="s">
        <v>71</v>
      </c>
    </row>
    <row r="68" spans="1:25" ht="75" customHeight="1" x14ac:dyDescent="0.25">
      <c r="A68" s="26" t="s">
        <v>275</v>
      </c>
      <c r="B68" s="29" t="s">
        <v>274</v>
      </c>
      <c r="C68" s="27">
        <v>44540</v>
      </c>
      <c r="D68" s="25">
        <v>1416</v>
      </c>
      <c r="E68" s="35" t="s">
        <v>637</v>
      </c>
      <c r="F68" s="27">
        <v>44571</v>
      </c>
      <c r="G68" s="29" t="s">
        <v>621</v>
      </c>
      <c r="H68" s="30" t="s">
        <v>120</v>
      </c>
      <c r="I68" s="30" t="s">
        <v>276</v>
      </c>
      <c r="J68" s="31">
        <v>78946390.769999996</v>
      </c>
      <c r="K68" s="31">
        <v>78946390.769999996</v>
      </c>
      <c r="L68" s="6">
        <f t="shared" si="3"/>
        <v>78946390.769999996</v>
      </c>
      <c r="M68" s="6">
        <f t="shared" si="2"/>
        <v>78946390.769999996</v>
      </c>
      <c r="N68" s="31">
        <f t="shared" si="4"/>
        <v>152763</v>
      </c>
      <c r="O68" s="31">
        <v>43650</v>
      </c>
      <c r="P68" s="31">
        <v>109113</v>
      </c>
      <c r="Q68" s="31"/>
      <c r="R68" s="32" t="s">
        <v>27</v>
      </c>
      <c r="S68" s="25" t="s">
        <v>23</v>
      </c>
      <c r="T68" s="30" t="s">
        <v>622</v>
      </c>
      <c r="U68" s="30" t="s">
        <v>623</v>
      </c>
      <c r="V68" s="27">
        <v>44593</v>
      </c>
      <c r="W68" s="27">
        <v>44713</v>
      </c>
      <c r="X68" s="27"/>
      <c r="Y68" s="30" t="s">
        <v>71</v>
      </c>
    </row>
    <row r="69" spans="1:25" ht="75" customHeight="1" x14ac:dyDescent="0.25">
      <c r="A69" s="26" t="s">
        <v>282</v>
      </c>
      <c r="B69" s="29" t="s">
        <v>277</v>
      </c>
      <c r="C69" s="27">
        <v>44540</v>
      </c>
      <c r="D69" s="25">
        <v>1416</v>
      </c>
      <c r="E69" s="35" t="s">
        <v>655</v>
      </c>
      <c r="F69" s="27">
        <v>44572</v>
      </c>
      <c r="G69" s="29" t="s">
        <v>640</v>
      </c>
      <c r="H69" s="30" t="s">
        <v>611</v>
      </c>
      <c r="I69" s="30" t="s">
        <v>283</v>
      </c>
      <c r="J69" s="31">
        <v>8632800</v>
      </c>
      <c r="K69" s="31">
        <v>8589600</v>
      </c>
      <c r="L69" s="6">
        <f t="shared" si="3"/>
        <v>8589600</v>
      </c>
      <c r="M69" s="6">
        <f t="shared" si="2"/>
        <v>8589600</v>
      </c>
      <c r="N69" s="31">
        <f t="shared" si="4"/>
        <v>720000</v>
      </c>
      <c r="O69" s="31">
        <v>720000</v>
      </c>
      <c r="P69" s="31"/>
      <c r="Q69" s="31"/>
      <c r="R69" s="32" t="s">
        <v>47</v>
      </c>
      <c r="S69" s="25" t="s">
        <v>23</v>
      </c>
      <c r="T69" s="30" t="s">
        <v>652</v>
      </c>
      <c r="U69" s="30" t="s">
        <v>653</v>
      </c>
      <c r="V69" s="27">
        <v>44593</v>
      </c>
      <c r="W69" s="27"/>
      <c r="X69" s="27"/>
      <c r="Y69" s="30" t="s">
        <v>71</v>
      </c>
    </row>
    <row r="70" spans="1:25" ht="75" customHeight="1" x14ac:dyDescent="0.25">
      <c r="A70" s="26" t="s">
        <v>284</v>
      </c>
      <c r="B70" s="29" t="s">
        <v>278</v>
      </c>
      <c r="C70" s="27">
        <v>44540</v>
      </c>
      <c r="D70" s="25">
        <v>1416</v>
      </c>
      <c r="E70" s="35" t="s">
        <v>638</v>
      </c>
      <c r="F70" s="27">
        <v>44571</v>
      </c>
      <c r="G70" s="29" t="s">
        <v>607</v>
      </c>
      <c r="H70" s="30" t="s">
        <v>77</v>
      </c>
      <c r="I70" s="30" t="s">
        <v>285</v>
      </c>
      <c r="J70" s="31">
        <v>82079104.319999993</v>
      </c>
      <c r="K70" s="31">
        <v>82079104.319999993</v>
      </c>
      <c r="L70" s="6">
        <f t="shared" si="3"/>
        <v>82079104.319999993</v>
      </c>
      <c r="M70" s="6">
        <f t="shared" si="2"/>
        <v>82079104.319999993</v>
      </c>
      <c r="N70" s="31">
        <f t="shared" si="4"/>
        <v>489966</v>
      </c>
      <c r="O70" s="31">
        <v>244983</v>
      </c>
      <c r="P70" s="31">
        <v>244983</v>
      </c>
      <c r="Q70" s="31"/>
      <c r="R70" s="32" t="s">
        <v>37</v>
      </c>
      <c r="S70" s="25" t="s">
        <v>23</v>
      </c>
      <c r="T70" s="30" t="s">
        <v>608</v>
      </c>
      <c r="U70" s="30" t="s">
        <v>609</v>
      </c>
      <c r="V70" s="27">
        <v>44713</v>
      </c>
      <c r="W70" s="27">
        <v>45078</v>
      </c>
      <c r="X70" s="27"/>
      <c r="Y70" s="30" t="s">
        <v>71</v>
      </c>
    </row>
    <row r="71" spans="1:25" ht="75" customHeight="1" x14ac:dyDescent="0.25">
      <c r="A71" s="26" t="s">
        <v>287</v>
      </c>
      <c r="B71" s="29" t="s">
        <v>279</v>
      </c>
      <c r="C71" s="27">
        <v>44540</v>
      </c>
      <c r="D71" s="25">
        <v>1416</v>
      </c>
      <c r="E71" s="35" t="s">
        <v>723</v>
      </c>
      <c r="F71" s="27">
        <v>44573</v>
      </c>
      <c r="G71" s="29" t="s">
        <v>724</v>
      </c>
      <c r="H71" s="30" t="s">
        <v>77</v>
      </c>
      <c r="I71" s="30" t="s">
        <v>286</v>
      </c>
      <c r="J71" s="31">
        <v>329857377.92000002</v>
      </c>
      <c r="K71" s="31">
        <v>329857377.92000002</v>
      </c>
      <c r="L71" s="6">
        <f t="shared" si="3"/>
        <v>329857377.92000002</v>
      </c>
      <c r="M71" s="6">
        <f t="shared" si="2"/>
        <v>329857377.92000002</v>
      </c>
      <c r="N71" s="31">
        <f t="shared" si="4"/>
        <v>2953594</v>
      </c>
      <c r="O71" s="31">
        <v>1140000</v>
      </c>
      <c r="P71" s="31">
        <v>336797</v>
      </c>
      <c r="Q71" s="31">
        <f>1140000+336797</f>
        <v>1476797</v>
      </c>
      <c r="R71" s="32" t="s">
        <v>37</v>
      </c>
      <c r="S71" s="25" t="s">
        <v>23</v>
      </c>
      <c r="T71" s="30" t="s">
        <v>608</v>
      </c>
      <c r="U71" s="30" t="s">
        <v>725</v>
      </c>
      <c r="V71" s="27">
        <v>44621</v>
      </c>
      <c r="W71" s="27">
        <v>44713</v>
      </c>
      <c r="X71" s="27" t="s">
        <v>270</v>
      </c>
      <c r="Y71" s="30" t="s">
        <v>71</v>
      </c>
    </row>
    <row r="72" spans="1:25" ht="75" x14ac:dyDescent="0.25">
      <c r="A72" s="26" t="s">
        <v>288</v>
      </c>
      <c r="B72" s="29" t="s">
        <v>280</v>
      </c>
      <c r="C72" s="27">
        <v>44540</v>
      </c>
      <c r="D72" s="25">
        <v>1416</v>
      </c>
      <c r="E72" s="35" t="s">
        <v>701</v>
      </c>
      <c r="F72" s="27">
        <v>44580</v>
      </c>
      <c r="G72" s="29" t="s">
        <v>702</v>
      </c>
      <c r="H72" s="30" t="s">
        <v>120</v>
      </c>
      <c r="I72" s="30" t="s">
        <v>289</v>
      </c>
      <c r="J72" s="31">
        <v>912443355</v>
      </c>
      <c r="K72" s="31">
        <v>912443355</v>
      </c>
      <c r="L72" s="6">
        <f t="shared" si="3"/>
        <v>912443355</v>
      </c>
      <c r="M72" s="6">
        <f t="shared" ref="M72:M91" si="5">L72</f>
        <v>912443355</v>
      </c>
      <c r="N72" s="31">
        <f t="shared" si="4"/>
        <v>1410000</v>
      </c>
      <c r="O72" s="31">
        <v>705000</v>
      </c>
      <c r="P72" s="31">
        <v>705000</v>
      </c>
      <c r="Q72" s="31"/>
      <c r="R72" s="32" t="s">
        <v>27</v>
      </c>
      <c r="S72" s="25" t="s">
        <v>23</v>
      </c>
      <c r="T72" s="30" t="s">
        <v>703</v>
      </c>
      <c r="U72" s="30" t="s">
        <v>127</v>
      </c>
      <c r="V72" s="27">
        <v>44652</v>
      </c>
      <c r="W72" s="27">
        <v>44743</v>
      </c>
      <c r="X72" s="27"/>
      <c r="Y72" s="30" t="s">
        <v>71</v>
      </c>
    </row>
    <row r="73" spans="1:25" ht="75" customHeight="1" x14ac:dyDescent="0.25">
      <c r="A73" s="26" t="s">
        <v>290</v>
      </c>
      <c r="B73" s="29" t="s">
        <v>281</v>
      </c>
      <c r="C73" s="27">
        <v>44540</v>
      </c>
      <c r="D73" s="25">
        <v>1416</v>
      </c>
      <c r="E73" s="35" t="s">
        <v>654</v>
      </c>
      <c r="F73" s="27">
        <v>44575</v>
      </c>
      <c r="G73" s="29" t="s">
        <v>642</v>
      </c>
      <c r="H73" s="30" t="s">
        <v>641</v>
      </c>
      <c r="I73" s="30" t="s">
        <v>291</v>
      </c>
      <c r="J73" s="31">
        <v>70796372.219999999</v>
      </c>
      <c r="K73" s="31">
        <v>70417275.180000007</v>
      </c>
      <c r="L73" s="6">
        <f t="shared" ref="L73:L91" si="6">K73</f>
        <v>70417275.180000007</v>
      </c>
      <c r="M73" s="6">
        <f t="shared" si="5"/>
        <v>70417275.180000007</v>
      </c>
      <c r="N73" s="31">
        <f t="shared" si="4"/>
        <v>3159142</v>
      </c>
      <c r="O73" s="31">
        <v>2106094</v>
      </c>
      <c r="P73" s="31">
        <v>1053048</v>
      </c>
      <c r="Q73" s="31"/>
      <c r="R73" s="32" t="s">
        <v>37</v>
      </c>
      <c r="S73" s="25" t="s">
        <v>23</v>
      </c>
      <c r="T73" s="39" t="s">
        <v>646</v>
      </c>
      <c r="U73" s="30" t="s">
        <v>647</v>
      </c>
      <c r="V73" s="27">
        <v>44652</v>
      </c>
      <c r="W73" s="27">
        <v>44743</v>
      </c>
      <c r="X73" s="27"/>
      <c r="Y73" s="30" t="s">
        <v>71</v>
      </c>
    </row>
    <row r="74" spans="1:25" ht="52.5" customHeight="1" x14ac:dyDescent="0.25">
      <c r="A74" s="26" t="s">
        <v>294</v>
      </c>
      <c r="B74" s="29" t="s">
        <v>293</v>
      </c>
      <c r="C74" s="27">
        <v>44544</v>
      </c>
      <c r="D74" s="25">
        <v>1416</v>
      </c>
      <c r="E74" s="35" t="s">
        <v>924</v>
      </c>
      <c r="F74" s="27">
        <v>44586</v>
      </c>
      <c r="G74" s="29" t="s">
        <v>925</v>
      </c>
      <c r="H74" s="30" t="s">
        <v>926</v>
      </c>
      <c r="I74" s="30" t="s">
        <v>292</v>
      </c>
      <c r="J74" s="31">
        <v>518424521.23000002</v>
      </c>
      <c r="K74" s="31">
        <v>518424521.23000002</v>
      </c>
      <c r="L74" s="6">
        <f t="shared" si="6"/>
        <v>518424521.23000002</v>
      </c>
      <c r="M74" s="6">
        <f t="shared" si="5"/>
        <v>518424521.23000002</v>
      </c>
      <c r="N74" s="31">
        <f t="shared" si="4"/>
        <v>1964.9</v>
      </c>
      <c r="O74" s="31">
        <v>1964.9</v>
      </c>
      <c r="P74" s="31"/>
      <c r="Q74" s="31"/>
      <c r="R74" s="32" t="s">
        <v>27</v>
      </c>
      <c r="S74" s="25" t="s">
        <v>714</v>
      </c>
      <c r="T74" s="30" t="s">
        <v>927</v>
      </c>
      <c r="U74" s="30" t="s">
        <v>78</v>
      </c>
      <c r="V74" s="27">
        <v>44621</v>
      </c>
      <c r="W74" s="27"/>
      <c r="X74" s="27"/>
      <c r="Y74" s="30" t="s">
        <v>71</v>
      </c>
    </row>
    <row r="75" spans="1:25" ht="78.75" customHeight="1" x14ac:dyDescent="0.25">
      <c r="A75" s="26" t="s">
        <v>312</v>
      </c>
      <c r="B75" s="29" t="s">
        <v>295</v>
      </c>
      <c r="C75" s="27">
        <v>44546</v>
      </c>
      <c r="D75" s="25">
        <v>1416</v>
      </c>
      <c r="E75" s="35" t="s">
        <v>656</v>
      </c>
      <c r="F75" s="27">
        <v>44573</v>
      </c>
      <c r="G75" s="29" t="s">
        <v>657</v>
      </c>
      <c r="H75" s="30" t="s">
        <v>80</v>
      </c>
      <c r="I75" s="30" t="s">
        <v>311</v>
      </c>
      <c r="J75" s="31">
        <v>87157090.569999993</v>
      </c>
      <c r="K75" s="31">
        <v>87156980.819999993</v>
      </c>
      <c r="L75" s="6">
        <f t="shared" si="6"/>
        <v>87156980.819999993</v>
      </c>
      <c r="M75" s="6">
        <f t="shared" si="5"/>
        <v>87156980.819999993</v>
      </c>
      <c r="N75" s="31">
        <f t="shared" si="4"/>
        <v>10974.6</v>
      </c>
      <c r="O75" s="31">
        <v>10974.6</v>
      </c>
      <c r="P75" s="31"/>
      <c r="Q75" s="31"/>
      <c r="R75" s="32" t="s">
        <v>27</v>
      </c>
      <c r="S75" s="25" t="s">
        <v>39</v>
      </c>
      <c r="T75" s="30" t="s">
        <v>658</v>
      </c>
      <c r="U75" s="30" t="s">
        <v>78</v>
      </c>
      <c r="V75" s="27">
        <v>44621</v>
      </c>
      <c r="W75" s="27"/>
      <c r="X75" s="27"/>
      <c r="Y75" s="30" t="s">
        <v>71</v>
      </c>
    </row>
    <row r="76" spans="1:25" ht="47.25" customHeight="1" x14ac:dyDescent="0.25">
      <c r="A76" s="26" t="s">
        <v>314</v>
      </c>
      <c r="B76" s="29" t="s">
        <v>296</v>
      </c>
      <c r="C76" s="27">
        <v>44546</v>
      </c>
      <c r="D76" s="25">
        <v>1416</v>
      </c>
      <c r="E76" s="35" t="s">
        <v>928</v>
      </c>
      <c r="F76" s="27">
        <v>44586</v>
      </c>
      <c r="G76" s="29" t="s">
        <v>929</v>
      </c>
      <c r="H76" s="30" t="s">
        <v>926</v>
      </c>
      <c r="I76" s="30" t="s">
        <v>313</v>
      </c>
      <c r="J76" s="31">
        <v>140047705.16</v>
      </c>
      <c r="K76" s="31">
        <v>140047705.16</v>
      </c>
      <c r="L76" s="6">
        <f t="shared" si="6"/>
        <v>140047705.16</v>
      </c>
      <c r="M76" s="6">
        <f t="shared" si="5"/>
        <v>140047705.16</v>
      </c>
      <c r="N76" s="31">
        <f t="shared" si="4"/>
        <v>2654</v>
      </c>
      <c r="O76" s="31">
        <v>572</v>
      </c>
      <c r="P76" s="31">
        <v>2082</v>
      </c>
      <c r="Q76" s="31"/>
      <c r="R76" s="32" t="s">
        <v>27</v>
      </c>
      <c r="S76" s="25" t="s">
        <v>714</v>
      </c>
      <c r="T76" s="30" t="s">
        <v>927</v>
      </c>
      <c r="U76" s="30" t="s">
        <v>78</v>
      </c>
      <c r="V76" s="27">
        <v>44621</v>
      </c>
      <c r="W76" s="27">
        <v>44682</v>
      </c>
      <c r="X76" s="27"/>
      <c r="Y76" s="30" t="s">
        <v>71</v>
      </c>
    </row>
    <row r="77" spans="1:25" ht="47.25" customHeight="1" x14ac:dyDescent="0.25">
      <c r="A77" s="26" t="s">
        <v>315</v>
      </c>
      <c r="B77" s="29" t="s">
        <v>297</v>
      </c>
      <c r="C77" s="27">
        <v>44544</v>
      </c>
      <c r="D77" s="25">
        <v>1416</v>
      </c>
      <c r="E77" s="35" t="s">
        <v>930</v>
      </c>
      <c r="F77" s="27">
        <v>44586</v>
      </c>
      <c r="G77" s="29" t="s">
        <v>931</v>
      </c>
      <c r="H77" s="30" t="s">
        <v>926</v>
      </c>
      <c r="I77" s="30" t="s">
        <v>9</v>
      </c>
      <c r="J77" s="31">
        <v>705515379.79999995</v>
      </c>
      <c r="K77" s="31">
        <v>705515379.79999995</v>
      </c>
      <c r="L77" s="6">
        <f t="shared" si="6"/>
        <v>705515379.79999995</v>
      </c>
      <c r="M77" s="6">
        <f t="shared" si="5"/>
        <v>705515379.79999995</v>
      </c>
      <c r="N77" s="31">
        <f t="shared" si="4"/>
        <v>2674</v>
      </c>
      <c r="O77" s="31">
        <v>1933.6</v>
      </c>
      <c r="P77" s="31">
        <v>740.4</v>
      </c>
      <c r="Q77" s="31"/>
      <c r="R77" s="32" t="s">
        <v>27</v>
      </c>
      <c r="S77" s="25" t="s">
        <v>714</v>
      </c>
      <c r="T77" s="30" t="s">
        <v>927</v>
      </c>
      <c r="U77" s="30" t="s">
        <v>78</v>
      </c>
      <c r="V77" s="27">
        <v>44621</v>
      </c>
      <c r="W77" s="27">
        <v>44682</v>
      </c>
      <c r="X77" s="27"/>
      <c r="Y77" s="30" t="s">
        <v>71</v>
      </c>
    </row>
    <row r="78" spans="1:25" ht="94.5" customHeight="1" x14ac:dyDescent="0.25">
      <c r="A78" s="26" t="s">
        <v>316</v>
      </c>
      <c r="B78" s="29" t="s">
        <v>298</v>
      </c>
      <c r="C78" s="27">
        <v>44544</v>
      </c>
      <c r="D78" s="25">
        <v>1416</v>
      </c>
      <c r="E78" s="35" t="s">
        <v>1073</v>
      </c>
      <c r="F78" s="27">
        <v>44593</v>
      </c>
      <c r="G78" s="29" t="s">
        <v>1074</v>
      </c>
      <c r="H78" s="30" t="s">
        <v>80</v>
      </c>
      <c r="I78" s="30" t="s">
        <v>317</v>
      </c>
      <c r="J78" s="31">
        <v>459886284</v>
      </c>
      <c r="K78" s="31">
        <v>459886284</v>
      </c>
      <c r="L78" s="6">
        <f t="shared" si="6"/>
        <v>459886284</v>
      </c>
      <c r="M78" s="6">
        <f t="shared" si="5"/>
        <v>459886284</v>
      </c>
      <c r="N78" s="31">
        <f t="shared" si="4"/>
        <v>34320</v>
      </c>
      <c r="O78" s="31">
        <v>34320</v>
      </c>
      <c r="P78" s="31"/>
      <c r="Q78" s="31"/>
      <c r="R78" s="32" t="s">
        <v>56</v>
      </c>
      <c r="S78" s="25" t="s">
        <v>23</v>
      </c>
      <c r="T78" s="30" t="s">
        <v>1075</v>
      </c>
      <c r="U78" s="30" t="s">
        <v>79</v>
      </c>
      <c r="V78" s="27">
        <v>44621</v>
      </c>
      <c r="W78" s="27"/>
      <c r="X78" s="27"/>
      <c r="Y78" s="30" t="s">
        <v>71</v>
      </c>
    </row>
    <row r="79" spans="1:25" ht="47.25" customHeight="1" x14ac:dyDescent="0.25">
      <c r="A79" s="26" t="s">
        <v>319</v>
      </c>
      <c r="B79" s="29" t="s">
        <v>299</v>
      </c>
      <c r="C79" s="27">
        <v>44544</v>
      </c>
      <c r="D79" s="25">
        <v>1416</v>
      </c>
      <c r="E79" s="35" t="s">
        <v>932</v>
      </c>
      <c r="F79" s="27">
        <v>44586</v>
      </c>
      <c r="G79" s="29" t="s">
        <v>933</v>
      </c>
      <c r="H79" s="30" t="s">
        <v>926</v>
      </c>
      <c r="I79" s="30" t="s">
        <v>318</v>
      </c>
      <c r="J79" s="31">
        <v>159888767.09999999</v>
      </c>
      <c r="K79" s="31">
        <v>159888742.86000001</v>
      </c>
      <c r="L79" s="6">
        <f t="shared" si="6"/>
        <v>159888742.86000001</v>
      </c>
      <c r="M79" s="6">
        <f t="shared" si="5"/>
        <v>159888742.86000001</v>
      </c>
      <c r="N79" s="31">
        <f t="shared" si="4"/>
        <v>606</v>
      </c>
      <c r="O79" s="31">
        <v>606</v>
      </c>
      <c r="P79" s="31"/>
      <c r="Q79" s="31"/>
      <c r="R79" s="32" t="s">
        <v>27</v>
      </c>
      <c r="S79" s="25" t="s">
        <v>714</v>
      </c>
      <c r="T79" s="30" t="s">
        <v>927</v>
      </c>
      <c r="U79" s="30" t="s">
        <v>78</v>
      </c>
      <c r="V79" s="27">
        <v>44621</v>
      </c>
      <c r="W79" s="27"/>
      <c r="X79" s="27"/>
      <c r="Y79" s="30" t="s">
        <v>71</v>
      </c>
    </row>
    <row r="80" spans="1:25" ht="75" customHeight="1" x14ac:dyDescent="0.25">
      <c r="A80" s="26" t="s">
        <v>321</v>
      </c>
      <c r="B80" s="29" t="s">
        <v>300</v>
      </c>
      <c r="C80" s="27">
        <v>44546</v>
      </c>
      <c r="D80" s="25">
        <v>1416</v>
      </c>
      <c r="E80" s="35" t="s">
        <v>676</v>
      </c>
      <c r="F80" s="27">
        <v>44579</v>
      </c>
      <c r="G80" s="29" t="s">
        <v>677</v>
      </c>
      <c r="H80" s="30" t="s">
        <v>641</v>
      </c>
      <c r="I80" s="30" t="s">
        <v>320</v>
      </c>
      <c r="J80" s="31">
        <v>56145970.140000001</v>
      </c>
      <c r="K80" s="31">
        <v>55862762.219999999</v>
      </c>
      <c r="L80" s="6">
        <f t="shared" si="6"/>
        <v>55862762.219999999</v>
      </c>
      <c r="M80" s="6">
        <f t="shared" si="5"/>
        <v>55862762.219999999</v>
      </c>
      <c r="N80" s="31">
        <f t="shared" si="4"/>
        <v>3540099</v>
      </c>
      <c r="O80" s="31">
        <v>2360066</v>
      </c>
      <c r="P80" s="31">
        <v>1180033</v>
      </c>
      <c r="Q80" s="31"/>
      <c r="R80" s="32" t="s">
        <v>47</v>
      </c>
      <c r="S80" s="25" t="s">
        <v>23</v>
      </c>
      <c r="T80" s="30" t="s">
        <v>646</v>
      </c>
      <c r="U80" s="30" t="s">
        <v>647</v>
      </c>
      <c r="V80" s="27">
        <v>44652</v>
      </c>
      <c r="W80" s="27">
        <v>44743</v>
      </c>
      <c r="X80" s="27"/>
      <c r="Y80" s="30" t="s">
        <v>71</v>
      </c>
    </row>
    <row r="81" spans="1:25" ht="63" customHeight="1" x14ac:dyDescent="0.25">
      <c r="A81" s="26" t="s">
        <v>323</v>
      </c>
      <c r="B81" s="29" t="s">
        <v>301</v>
      </c>
      <c r="C81" s="27">
        <v>44544</v>
      </c>
      <c r="D81" s="25">
        <v>1416</v>
      </c>
      <c r="E81" s="35" t="s">
        <v>791</v>
      </c>
      <c r="F81" s="27">
        <v>44585</v>
      </c>
      <c r="G81" s="29" t="s">
        <v>792</v>
      </c>
      <c r="H81" s="30" t="s">
        <v>76</v>
      </c>
      <c r="I81" s="30" t="s">
        <v>322</v>
      </c>
      <c r="J81" s="31">
        <v>406236438</v>
      </c>
      <c r="K81" s="31">
        <v>406236438</v>
      </c>
      <c r="L81" s="6">
        <f t="shared" si="6"/>
        <v>406236438</v>
      </c>
      <c r="M81" s="6">
        <f t="shared" si="5"/>
        <v>406236438</v>
      </c>
      <c r="N81" s="31">
        <f t="shared" si="4"/>
        <v>627780</v>
      </c>
      <c r="O81" s="31">
        <v>627780</v>
      </c>
      <c r="P81" s="31"/>
      <c r="Q81" s="31"/>
      <c r="R81" s="32" t="s">
        <v>27</v>
      </c>
      <c r="S81" s="25" t="s">
        <v>23</v>
      </c>
      <c r="T81" s="30" t="s">
        <v>793</v>
      </c>
      <c r="U81" s="30" t="s">
        <v>127</v>
      </c>
      <c r="V81" s="27">
        <v>44652</v>
      </c>
      <c r="W81" s="27"/>
      <c r="X81" s="27"/>
      <c r="Y81" s="30" t="s">
        <v>71</v>
      </c>
    </row>
    <row r="82" spans="1:25" ht="63" customHeight="1" x14ac:dyDescent="0.25">
      <c r="A82" s="26" t="s">
        <v>325</v>
      </c>
      <c r="B82" s="29" t="s">
        <v>302</v>
      </c>
      <c r="C82" s="27">
        <v>44544</v>
      </c>
      <c r="D82" s="25">
        <v>1416</v>
      </c>
      <c r="E82" s="35" t="s">
        <v>934</v>
      </c>
      <c r="F82" s="27">
        <v>44586</v>
      </c>
      <c r="G82" s="29" t="s">
        <v>935</v>
      </c>
      <c r="H82" s="30" t="s">
        <v>77</v>
      </c>
      <c r="I82" s="30" t="s">
        <v>324</v>
      </c>
      <c r="J82" s="31">
        <v>969563290.40999997</v>
      </c>
      <c r="K82" s="31">
        <v>969563290.40999997</v>
      </c>
      <c r="L82" s="6">
        <f t="shared" si="6"/>
        <v>969563290.40999997</v>
      </c>
      <c r="M82" s="6">
        <f t="shared" si="5"/>
        <v>969563290.40999997</v>
      </c>
      <c r="N82" s="31">
        <f t="shared" si="4"/>
        <v>15249</v>
      </c>
      <c r="O82" s="31">
        <v>11760</v>
      </c>
      <c r="P82" s="31">
        <v>3489</v>
      </c>
      <c r="Q82" s="31"/>
      <c r="R82" s="32" t="s">
        <v>27</v>
      </c>
      <c r="S82" s="25" t="s">
        <v>939</v>
      </c>
      <c r="T82" s="30" t="s">
        <v>940</v>
      </c>
      <c r="U82" s="30" t="s">
        <v>127</v>
      </c>
      <c r="V82" s="27">
        <v>44607</v>
      </c>
      <c r="W82" s="27">
        <v>44743</v>
      </c>
      <c r="X82" s="27"/>
      <c r="Y82" s="30" t="s">
        <v>71</v>
      </c>
    </row>
    <row r="83" spans="1:25" ht="63" customHeight="1" x14ac:dyDescent="0.25">
      <c r="A83" s="26" t="s">
        <v>326</v>
      </c>
      <c r="B83" s="29" t="s">
        <v>303</v>
      </c>
      <c r="C83" s="27">
        <v>44544</v>
      </c>
      <c r="D83" s="25">
        <v>1416</v>
      </c>
      <c r="E83" s="35" t="s">
        <v>941</v>
      </c>
      <c r="F83" s="27">
        <v>44586</v>
      </c>
      <c r="G83" s="29" t="s">
        <v>936</v>
      </c>
      <c r="H83" s="30" t="s">
        <v>77</v>
      </c>
      <c r="I83" s="30" t="s">
        <v>324</v>
      </c>
      <c r="J83" s="31">
        <v>762222094.91999996</v>
      </c>
      <c r="K83" s="31">
        <v>762222094.91999996</v>
      </c>
      <c r="L83" s="6">
        <f t="shared" si="6"/>
        <v>762222094.91999996</v>
      </c>
      <c r="M83" s="6">
        <f t="shared" si="5"/>
        <v>762222094.91999996</v>
      </c>
      <c r="N83" s="31">
        <f t="shared" si="4"/>
        <v>11988</v>
      </c>
      <c r="O83" s="31">
        <v>9249</v>
      </c>
      <c r="P83" s="31">
        <v>2739</v>
      </c>
      <c r="Q83" s="31"/>
      <c r="R83" s="32" t="s">
        <v>27</v>
      </c>
      <c r="S83" s="25" t="s">
        <v>939</v>
      </c>
      <c r="T83" s="30" t="s">
        <v>940</v>
      </c>
      <c r="U83" s="30" t="s">
        <v>127</v>
      </c>
      <c r="V83" s="27">
        <v>44607</v>
      </c>
      <c r="W83" s="27">
        <v>44743</v>
      </c>
      <c r="X83" s="27"/>
      <c r="Y83" s="30" t="s">
        <v>71</v>
      </c>
    </row>
    <row r="84" spans="1:25" ht="63" customHeight="1" x14ac:dyDescent="0.25">
      <c r="A84" s="26" t="s">
        <v>327</v>
      </c>
      <c r="B84" s="29" t="s">
        <v>304</v>
      </c>
      <c r="C84" s="27">
        <v>44544</v>
      </c>
      <c r="D84" s="25">
        <v>1416</v>
      </c>
      <c r="E84" s="35" t="s">
        <v>942</v>
      </c>
      <c r="F84" s="27">
        <v>44586</v>
      </c>
      <c r="G84" s="29" t="s">
        <v>937</v>
      </c>
      <c r="H84" s="30" t="s">
        <v>77</v>
      </c>
      <c r="I84" s="30" t="s">
        <v>324</v>
      </c>
      <c r="J84" s="31">
        <v>830509259.58000004</v>
      </c>
      <c r="K84" s="31">
        <v>830509259.58000004</v>
      </c>
      <c r="L84" s="6">
        <f t="shared" si="6"/>
        <v>830509259.58000004</v>
      </c>
      <c r="M84" s="6">
        <f t="shared" si="5"/>
        <v>830509259.58000004</v>
      </c>
      <c r="N84" s="31">
        <f t="shared" si="4"/>
        <v>13062</v>
      </c>
      <c r="O84" s="31">
        <v>10077</v>
      </c>
      <c r="P84" s="31">
        <v>2985</v>
      </c>
      <c r="Q84" s="31"/>
      <c r="R84" s="32" t="s">
        <v>27</v>
      </c>
      <c r="S84" s="25" t="s">
        <v>939</v>
      </c>
      <c r="T84" s="30" t="s">
        <v>940</v>
      </c>
      <c r="U84" s="30" t="s">
        <v>127</v>
      </c>
      <c r="V84" s="27">
        <v>44607</v>
      </c>
      <c r="W84" s="27">
        <v>44743</v>
      </c>
      <c r="X84" s="27"/>
      <c r="Y84" s="30" t="s">
        <v>71</v>
      </c>
    </row>
    <row r="85" spans="1:25" ht="63" customHeight="1" x14ac:dyDescent="0.25">
      <c r="A85" s="26" t="s">
        <v>329</v>
      </c>
      <c r="B85" s="29" t="s">
        <v>305</v>
      </c>
      <c r="C85" s="27">
        <v>44544</v>
      </c>
      <c r="D85" s="25">
        <v>1416</v>
      </c>
      <c r="E85" s="35" t="s">
        <v>943</v>
      </c>
      <c r="F85" s="27">
        <v>44586</v>
      </c>
      <c r="G85" s="29" t="s">
        <v>938</v>
      </c>
      <c r="H85" s="30" t="s">
        <v>77</v>
      </c>
      <c r="I85" s="30" t="s">
        <v>328</v>
      </c>
      <c r="J85" s="31">
        <v>962505678.41999996</v>
      </c>
      <c r="K85" s="31">
        <v>962505678.41999996</v>
      </c>
      <c r="L85" s="6">
        <f t="shared" si="6"/>
        <v>962505678.41999996</v>
      </c>
      <c r="M85" s="6">
        <f t="shared" si="5"/>
        <v>962505678.41999996</v>
      </c>
      <c r="N85" s="31">
        <f t="shared" si="4"/>
        <v>15138</v>
      </c>
      <c r="O85" s="31">
        <v>11691</v>
      </c>
      <c r="P85" s="31">
        <v>3447</v>
      </c>
      <c r="Q85" s="31"/>
      <c r="R85" s="32" t="s">
        <v>27</v>
      </c>
      <c r="S85" s="25" t="s">
        <v>939</v>
      </c>
      <c r="T85" s="30" t="s">
        <v>940</v>
      </c>
      <c r="U85" s="30" t="s">
        <v>127</v>
      </c>
      <c r="V85" s="27">
        <v>44910</v>
      </c>
      <c r="W85" s="27">
        <v>44743</v>
      </c>
      <c r="X85" s="27"/>
      <c r="Y85" s="30" t="s">
        <v>71</v>
      </c>
    </row>
    <row r="86" spans="1:25" ht="78.75" customHeight="1" x14ac:dyDescent="0.25">
      <c r="A86" s="26" t="s">
        <v>331</v>
      </c>
      <c r="B86" s="29" t="s">
        <v>306</v>
      </c>
      <c r="C86" s="27">
        <v>44546</v>
      </c>
      <c r="D86" s="25">
        <v>1416</v>
      </c>
      <c r="E86" s="35" t="s">
        <v>659</v>
      </c>
      <c r="F86" s="27">
        <v>44573</v>
      </c>
      <c r="G86" s="29" t="s">
        <v>660</v>
      </c>
      <c r="H86" s="30" t="s">
        <v>77</v>
      </c>
      <c r="I86" s="30" t="s">
        <v>330</v>
      </c>
      <c r="J86" s="31">
        <v>1900800</v>
      </c>
      <c r="K86" s="31">
        <v>1900800</v>
      </c>
      <c r="L86" s="6">
        <f t="shared" si="6"/>
        <v>1900800</v>
      </c>
      <c r="M86" s="6">
        <f t="shared" si="5"/>
        <v>1900800</v>
      </c>
      <c r="N86" s="31">
        <f t="shared" si="4"/>
        <v>14400</v>
      </c>
      <c r="O86" s="31">
        <v>14400</v>
      </c>
      <c r="P86" s="31"/>
      <c r="Q86" s="31"/>
      <c r="R86" s="32" t="s">
        <v>29</v>
      </c>
      <c r="S86" s="25" t="s">
        <v>661</v>
      </c>
      <c r="T86" s="30" t="s">
        <v>662</v>
      </c>
      <c r="U86" s="30" t="s">
        <v>663</v>
      </c>
      <c r="V86" s="27">
        <v>44593</v>
      </c>
      <c r="W86" s="27"/>
      <c r="X86" s="27"/>
      <c r="Y86" s="30" t="s">
        <v>71</v>
      </c>
    </row>
    <row r="87" spans="1:25" ht="63" customHeight="1" x14ac:dyDescent="0.25">
      <c r="A87" s="26" t="s">
        <v>333</v>
      </c>
      <c r="B87" s="29" t="s">
        <v>307</v>
      </c>
      <c r="C87" s="27">
        <v>44544</v>
      </c>
      <c r="D87" s="25">
        <v>1416</v>
      </c>
      <c r="E87" s="30" t="s">
        <v>630</v>
      </c>
      <c r="F87" s="27" t="s">
        <v>630</v>
      </c>
      <c r="G87" s="29" t="s">
        <v>630</v>
      </c>
      <c r="H87" s="30" t="s">
        <v>630</v>
      </c>
      <c r="I87" s="30" t="s">
        <v>332</v>
      </c>
      <c r="J87" s="31">
        <v>311694429.87</v>
      </c>
      <c r="K87" s="31" t="s">
        <v>630</v>
      </c>
      <c r="L87" s="6" t="str">
        <f t="shared" si="6"/>
        <v>нет заявок</v>
      </c>
      <c r="M87" s="6" t="str">
        <f t="shared" si="5"/>
        <v>нет заявок</v>
      </c>
      <c r="N87" s="31" t="s">
        <v>631</v>
      </c>
      <c r="O87" s="31">
        <v>6381</v>
      </c>
      <c r="P87" s="31" t="s">
        <v>630</v>
      </c>
      <c r="Q87" s="31" t="s">
        <v>630</v>
      </c>
      <c r="R87" s="32" t="s">
        <v>27</v>
      </c>
      <c r="S87" s="25" t="s">
        <v>630</v>
      </c>
      <c r="T87" s="30" t="s">
        <v>630</v>
      </c>
      <c r="U87" s="30" t="s">
        <v>630</v>
      </c>
      <c r="V87" s="27">
        <v>44607</v>
      </c>
      <c r="W87" s="27" t="s">
        <v>630</v>
      </c>
      <c r="X87" s="27" t="s">
        <v>630</v>
      </c>
      <c r="Y87" s="30" t="s">
        <v>630</v>
      </c>
    </row>
    <row r="88" spans="1:25" ht="78.75" customHeight="1" x14ac:dyDescent="0.25">
      <c r="A88" s="26" t="s">
        <v>335</v>
      </c>
      <c r="B88" s="29" t="s">
        <v>308</v>
      </c>
      <c r="C88" s="27">
        <v>44544</v>
      </c>
      <c r="D88" s="25">
        <v>1416</v>
      </c>
      <c r="E88" s="35" t="s">
        <v>944</v>
      </c>
      <c r="F88" s="27">
        <v>44586</v>
      </c>
      <c r="G88" s="29" t="s">
        <v>945</v>
      </c>
      <c r="H88" s="30" t="s">
        <v>80</v>
      </c>
      <c r="I88" s="30" t="s">
        <v>334</v>
      </c>
      <c r="J88" s="31">
        <v>569196600</v>
      </c>
      <c r="K88" s="31">
        <v>569196600</v>
      </c>
      <c r="L88" s="6">
        <f t="shared" si="6"/>
        <v>569196600</v>
      </c>
      <c r="M88" s="6">
        <f t="shared" si="5"/>
        <v>569196600</v>
      </c>
      <c r="N88" s="31">
        <f t="shared" si="4"/>
        <v>45940000</v>
      </c>
      <c r="O88" s="31">
        <v>45940000</v>
      </c>
      <c r="P88" s="31"/>
      <c r="Q88" s="31"/>
      <c r="R88" s="32" t="s">
        <v>24</v>
      </c>
      <c r="S88" s="25" t="s">
        <v>23</v>
      </c>
      <c r="T88" s="30" t="s">
        <v>666</v>
      </c>
      <c r="U88" s="30" t="s">
        <v>79</v>
      </c>
      <c r="V88" s="27">
        <v>44621</v>
      </c>
      <c r="W88" s="27"/>
      <c r="X88" s="27"/>
      <c r="Y88" s="30" t="s">
        <v>71</v>
      </c>
    </row>
    <row r="89" spans="1:25" ht="78.75" customHeight="1" x14ac:dyDescent="0.25">
      <c r="A89" s="26" t="s">
        <v>337</v>
      </c>
      <c r="B89" s="29" t="s">
        <v>309</v>
      </c>
      <c r="C89" s="27">
        <v>44546</v>
      </c>
      <c r="D89" s="25">
        <v>1416</v>
      </c>
      <c r="E89" s="35" t="s">
        <v>664</v>
      </c>
      <c r="F89" s="27">
        <v>44573</v>
      </c>
      <c r="G89" s="29" t="s">
        <v>665</v>
      </c>
      <c r="H89" s="30" t="s">
        <v>80</v>
      </c>
      <c r="I89" s="30" t="s">
        <v>336</v>
      </c>
      <c r="J89" s="31">
        <v>14208500</v>
      </c>
      <c r="K89" s="31">
        <v>14208500</v>
      </c>
      <c r="L89" s="6">
        <f t="shared" si="6"/>
        <v>14208500</v>
      </c>
      <c r="M89" s="6">
        <f t="shared" si="5"/>
        <v>14208500</v>
      </c>
      <c r="N89" s="31">
        <f t="shared" si="4"/>
        <v>1810000</v>
      </c>
      <c r="O89" s="31">
        <v>1810000</v>
      </c>
      <c r="P89" s="31"/>
      <c r="Q89" s="31"/>
      <c r="R89" s="32" t="s">
        <v>24</v>
      </c>
      <c r="S89" s="25" t="s">
        <v>23</v>
      </c>
      <c r="T89" s="30" t="s">
        <v>666</v>
      </c>
      <c r="U89" s="30" t="s">
        <v>79</v>
      </c>
      <c r="V89" s="27">
        <v>44621</v>
      </c>
      <c r="W89" s="27"/>
      <c r="X89" s="27"/>
      <c r="Y89" s="30" t="s">
        <v>71</v>
      </c>
    </row>
    <row r="90" spans="1:25" ht="78.75" customHeight="1" x14ac:dyDescent="0.25">
      <c r="A90" s="26" t="s">
        <v>338</v>
      </c>
      <c r="B90" s="29" t="s">
        <v>310</v>
      </c>
      <c r="C90" s="27">
        <v>44546</v>
      </c>
      <c r="D90" s="25">
        <v>1416</v>
      </c>
      <c r="E90" s="35" t="s">
        <v>794</v>
      </c>
      <c r="F90" s="27">
        <v>44585</v>
      </c>
      <c r="G90" s="29" t="s">
        <v>310</v>
      </c>
      <c r="H90" s="30" t="s">
        <v>80</v>
      </c>
      <c r="I90" s="30" t="s">
        <v>334</v>
      </c>
      <c r="J90" s="31">
        <v>498685110</v>
      </c>
      <c r="K90" s="31">
        <v>498685110</v>
      </c>
      <c r="L90" s="6">
        <f t="shared" si="6"/>
        <v>498685110</v>
      </c>
      <c r="M90" s="6">
        <f t="shared" si="5"/>
        <v>498685110</v>
      </c>
      <c r="N90" s="31">
        <f t="shared" si="4"/>
        <v>40249000</v>
      </c>
      <c r="O90" s="31">
        <v>40249000</v>
      </c>
      <c r="P90" s="31"/>
      <c r="Q90" s="31"/>
      <c r="R90" s="32" t="s">
        <v>24</v>
      </c>
      <c r="S90" s="25" t="s">
        <v>23</v>
      </c>
      <c r="T90" s="30" t="s">
        <v>619</v>
      </c>
      <c r="U90" s="30" t="s">
        <v>79</v>
      </c>
      <c r="V90" s="27">
        <v>44621</v>
      </c>
      <c r="W90" s="27"/>
      <c r="X90" s="27"/>
      <c r="Y90" s="30" t="s">
        <v>71</v>
      </c>
    </row>
    <row r="91" spans="1:25" ht="78.75" customHeight="1" x14ac:dyDescent="0.25">
      <c r="A91" s="26" t="s">
        <v>351</v>
      </c>
      <c r="B91" s="29" t="s">
        <v>352</v>
      </c>
      <c r="C91" s="27">
        <v>44547</v>
      </c>
      <c r="D91" s="25">
        <v>1416</v>
      </c>
      <c r="E91" s="35" t="s">
        <v>745</v>
      </c>
      <c r="F91" s="27">
        <v>44573</v>
      </c>
      <c r="G91" s="29" t="s">
        <v>746</v>
      </c>
      <c r="H91" s="30" t="s">
        <v>80</v>
      </c>
      <c r="I91" s="30" t="s">
        <v>353</v>
      </c>
      <c r="J91" s="31">
        <v>184820400</v>
      </c>
      <c r="K91" s="31">
        <v>184820400</v>
      </c>
      <c r="L91" s="6">
        <f t="shared" si="6"/>
        <v>184820400</v>
      </c>
      <c r="M91" s="6">
        <f t="shared" si="5"/>
        <v>184820400</v>
      </c>
      <c r="N91" s="31">
        <f t="shared" si="4"/>
        <v>23544000</v>
      </c>
      <c r="O91" s="31">
        <v>21209000</v>
      </c>
      <c r="P91" s="31">
        <v>2335000</v>
      </c>
      <c r="Q91" s="31"/>
      <c r="R91" s="32" t="s">
        <v>354</v>
      </c>
      <c r="S91" s="25" t="s">
        <v>23</v>
      </c>
      <c r="T91" s="30" t="s">
        <v>666</v>
      </c>
      <c r="U91" s="30" t="s">
        <v>79</v>
      </c>
      <c r="V91" s="27">
        <v>44621</v>
      </c>
      <c r="W91" s="27">
        <v>44713</v>
      </c>
      <c r="X91" s="27"/>
      <c r="Y91" s="30" t="s">
        <v>71</v>
      </c>
    </row>
    <row r="92" spans="1:25" ht="47.25" customHeight="1" x14ac:dyDescent="0.25">
      <c r="A92" s="26" t="s">
        <v>355</v>
      </c>
      <c r="B92" s="29" t="s">
        <v>356</v>
      </c>
      <c r="C92" s="27">
        <v>44547</v>
      </c>
      <c r="D92" s="25">
        <v>1416</v>
      </c>
      <c r="E92" s="35" t="s">
        <v>780</v>
      </c>
      <c r="F92" s="27">
        <v>44573</v>
      </c>
      <c r="G92" s="29" t="s">
        <v>781</v>
      </c>
      <c r="H92" s="30" t="s">
        <v>80</v>
      </c>
      <c r="I92" s="30" t="s">
        <v>357</v>
      </c>
      <c r="J92" s="31">
        <v>21366077.699999999</v>
      </c>
      <c r="K92" s="31">
        <v>21366077.699999999</v>
      </c>
      <c r="L92" s="6">
        <f t="shared" ref="L92:L106" si="7">K92</f>
        <v>21366077.699999999</v>
      </c>
      <c r="M92" s="6">
        <f t="shared" ref="M92:M106" si="8">L92</f>
        <v>21366077.699999999</v>
      </c>
      <c r="N92" s="31">
        <f t="shared" ref="N92:N147" si="9">O92+P92+Q92</f>
        <v>1479</v>
      </c>
      <c r="O92" s="31">
        <v>890</v>
      </c>
      <c r="P92" s="31">
        <v>589</v>
      </c>
      <c r="Q92" s="31"/>
      <c r="R92" s="32" t="s">
        <v>47</v>
      </c>
      <c r="S92" s="25" t="s">
        <v>36</v>
      </c>
      <c r="T92" s="30" t="s">
        <v>649</v>
      </c>
      <c r="U92" s="30" t="s">
        <v>78</v>
      </c>
      <c r="V92" s="27">
        <v>44621</v>
      </c>
      <c r="W92" s="27">
        <v>44743</v>
      </c>
      <c r="X92" s="27"/>
      <c r="Y92" s="30" t="s">
        <v>71</v>
      </c>
    </row>
    <row r="93" spans="1:25" ht="47.25" customHeight="1" x14ac:dyDescent="0.25">
      <c r="A93" s="26" t="s">
        <v>358</v>
      </c>
      <c r="B93" s="29" t="s">
        <v>359</v>
      </c>
      <c r="C93" s="27">
        <v>44547</v>
      </c>
      <c r="D93" s="25">
        <v>1416</v>
      </c>
      <c r="E93" s="35" t="s">
        <v>946</v>
      </c>
      <c r="F93" s="27">
        <v>44586</v>
      </c>
      <c r="G93" s="29" t="s">
        <v>947</v>
      </c>
      <c r="H93" s="30" t="s">
        <v>80</v>
      </c>
      <c r="I93" s="30" t="s">
        <v>360</v>
      </c>
      <c r="J93" s="31">
        <v>764891376</v>
      </c>
      <c r="K93" s="31">
        <v>764891376</v>
      </c>
      <c r="L93" s="6">
        <f t="shared" si="7"/>
        <v>764891376</v>
      </c>
      <c r="M93" s="6">
        <f t="shared" si="8"/>
        <v>764891376</v>
      </c>
      <c r="N93" s="31">
        <f t="shared" si="9"/>
        <v>1904610</v>
      </c>
      <c r="O93" s="31">
        <v>975000</v>
      </c>
      <c r="P93" s="31">
        <v>929610</v>
      </c>
      <c r="Q93" s="31"/>
      <c r="R93" s="32" t="s">
        <v>27</v>
      </c>
      <c r="S93" s="25" t="s">
        <v>23</v>
      </c>
      <c r="T93" s="30" t="s">
        <v>949</v>
      </c>
      <c r="U93" s="30" t="s">
        <v>950</v>
      </c>
      <c r="V93" s="27">
        <v>44621</v>
      </c>
      <c r="W93" s="27">
        <v>44713</v>
      </c>
      <c r="X93" s="27"/>
      <c r="Y93" s="30" t="s">
        <v>71</v>
      </c>
    </row>
    <row r="94" spans="1:25" ht="63" customHeight="1" x14ac:dyDescent="0.25">
      <c r="A94" s="26" t="s">
        <v>361</v>
      </c>
      <c r="B94" s="29" t="s">
        <v>362</v>
      </c>
      <c r="C94" s="27">
        <v>44547</v>
      </c>
      <c r="D94" s="25">
        <v>1416</v>
      </c>
      <c r="E94" s="35" t="s">
        <v>951</v>
      </c>
      <c r="F94" s="27">
        <v>44586</v>
      </c>
      <c r="G94" s="29" t="s">
        <v>948</v>
      </c>
      <c r="H94" s="30" t="s">
        <v>120</v>
      </c>
      <c r="I94" s="30" t="s">
        <v>363</v>
      </c>
      <c r="J94" s="31">
        <v>575713440</v>
      </c>
      <c r="K94" s="31">
        <v>575713440</v>
      </c>
      <c r="L94" s="6">
        <f t="shared" si="7"/>
        <v>575713440</v>
      </c>
      <c r="M94" s="6">
        <f t="shared" si="8"/>
        <v>575713440</v>
      </c>
      <c r="N94" s="31">
        <f t="shared" si="9"/>
        <v>95850</v>
      </c>
      <c r="O94" s="31">
        <v>95850</v>
      </c>
      <c r="P94" s="31"/>
      <c r="Q94" s="31"/>
      <c r="R94" s="32" t="s">
        <v>27</v>
      </c>
      <c r="S94" s="25" t="s">
        <v>23</v>
      </c>
      <c r="T94" s="30" t="s">
        <v>69</v>
      </c>
      <c r="U94" s="30" t="s">
        <v>78</v>
      </c>
      <c r="V94" s="27">
        <v>44652</v>
      </c>
      <c r="W94" s="27"/>
      <c r="X94" s="27"/>
      <c r="Y94" s="30" t="s">
        <v>71</v>
      </c>
    </row>
    <row r="95" spans="1:25" ht="78.75" customHeight="1" x14ac:dyDescent="0.25">
      <c r="A95" s="26" t="s">
        <v>364</v>
      </c>
      <c r="B95" s="29" t="s">
        <v>365</v>
      </c>
      <c r="C95" s="27">
        <v>44551</v>
      </c>
      <c r="D95" s="25">
        <v>1416</v>
      </c>
      <c r="E95" s="35" t="s">
        <v>704</v>
      </c>
      <c r="F95" s="27">
        <v>44580</v>
      </c>
      <c r="G95" s="29" t="s">
        <v>705</v>
      </c>
      <c r="H95" s="30" t="s">
        <v>80</v>
      </c>
      <c r="I95" s="30" t="s">
        <v>366</v>
      </c>
      <c r="J95" s="31">
        <v>298714500</v>
      </c>
      <c r="K95" s="31">
        <v>298714500</v>
      </c>
      <c r="L95" s="6">
        <f t="shared" si="7"/>
        <v>298714500</v>
      </c>
      <c r="M95" s="6">
        <f t="shared" si="8"/>
        <v>298714500</v>
      </c>
      <c r="N95" s="31">
        <f t="shared" si="9"/>
        <v>22890000</v>
      </c>
      <c r="O95" s="31">
        <v>20995500</v>
      </c>
      <c r="P95" s="31">
        <v>1894500</v>
      </c>
      <c r="Q95" s="31"/>
      <c r="R95" s="32" t="s">
        <v>24</v>
      </c>
      <c r="S95" s="25" t="s">
        <v>706</v>
      </c>
      <c r="T95" s="30" t="s">
        <v>632</v>
      </c>
      <c r="U95" s="30" t="s">
        <v>79</v>
      </c>
      <c r="V95" s="27">
        <v>44621</v>
      </c>
      <c r="W95" s="27">
        <v>44682</v>
      </c>
      <c r="X95" s="27"/>
      <c r="Y95" s="30" t="s">
        <v>71</v>
      </c>
    </row>
    <row r="96" spans="1:25" ht="47.25" customHeight="1" x14ac:dyDescent="0.25">
      <c r="A96" s="26" t="s">
        <v>367</v>
      </c>
      <c r="B96" s="29" t="s">
        <v>368</v>
      </c>
      <c r="C96" s="27">
        <v>44551</v>
      </c>
      <c r="D96" s="25">
        <v>1416</v>
      </c>
      <c r="E96" s="35" t="s">
        <v>1076</v>
      </c>
      <c r="F96" s="27">
        <v>44592</v>
      </c>
      <c r="G96" s="29" t="s">
        <v>1077</v>
      </c>
      <c r="H96" s="30" t="s">
        <v>76</v>
      </c>
      <c r="I96" s="30" t="s">
        <v>369</v>
      </c>
      <c r="J96" s="31">
        <v>721686218.39999998</v>
      </c>
      <c r="K96" s="31">
        <v>700032942</v>
      </c>
      <c r="L96" s="6">
        <f t="shared" si="7"/>
        <v>700032942</v>
      </c>
      <c r="M96" s="6">
        <f t="shared" si="8"/>
        <v>700032942</v>
      </c>
      <c r="N96" s="31">
        <f t="shared" si="9"/>
        <v>747180</v>
      </c>
      <c r="O96" s="31">
        <v>747180</v>
      </c>
      <c r="P96" s="31"/>
      <c r="Q96" s="31"/>
      <c r="R96" s="32" t="s">
        <v>47</v>
      </c>
      <c r="S96" s="25" t="s">
        <v>23</v>
      </c>
      <c r="T96" s="30" t="s">
        <v>1080</v>
      </c>
      <c r="U96" s="30" t="s">
        <v>653</v>
      </c>
      <c r="V96" s="27">
        <v>44607</v>
      </c>
      <c r="W96" s="27"/>
      <c r="X96" s="27"/>
      <c r="Y96" s="30" t="s">
        <v>71</v>
      </c>
    </row>
    <row r="97" spans="1:25" ht="75" customHeight="1" x14ac:dyDescent="0.25">
      <c r="A97" s="26" t="s">
        <v>370</v>
      </c>
      <c r="B97" s="29" t="s">
        <v>371</v>
      </c>
      <c r="C97" s="27">
        <v>44551</v>
      </c>
      <c r="D97" s="25">
        <v>1416</v>
      </c>
      <c r="E97" s="35" t="s">
        <v>742</v>
      </c>
      <c r="F97" s="27">
        <v>44579</v>
      </c>
      <c r="G97" s="29" t="s">
        <v>670</v>
      </c>
      <c r="H97" s="30" t="s">
        <v>611</v>
      </c>
      <c r="I97" s="30" t="s">
        <v>372</v>
      </c>
      <c r="J97" s="31">
        <v>34084800</v>
      </c>
      <c r="K97" s="31">
        <v>34084800</v>
      </c>
      <c r="L97" s="6">
        <f t="shared" si="7"/>
        <v>34084800</v>
      </c>
      <c r="M97" s="6">
        <f t="shared" si="8"/>
        <v>34084800</v>
      </c>
      <c r="N97" s="31">
        <f t="shared" si="9"/>
        <v>1420200</v>
      </c>
      <c r="O97" s="31">
        <v>1420200</v>
      </c>
      <c r="P97" s="31"/>
      <c r="Q97" s="31"/>
      <c r="R97" s="32" t="s">
        <v>47</v>
      </c>
      <c r="S97" s="25" t="s">
        <v>23</v>
      </c>
      <c r="T97" s="30" t="s">
        <v>671</v>
      </c>
      <c r="U97" s="30" t="s">
        <v>672</v>
      </c>
      <c r="V97" s="27">
        <v>44743</v>
      </c>
      <c r="W97" s="27"/>
      <c r="X97" s="27"/>
      <c r="Y97" s="30" t="s">
        <v>71</v>
      </c>
    </row>
    <row r="98" spans="1:25" ht="63" customHeight="1" x14ac:dyDescent="0.25">
      <c r="A98" s="26" t="s">
        <v>373</v>
      </c>
      <c r="B98" s="29" t="s">
        <v>374</v>
      </c>
      <c r="C98" s="27">
        <v>44551</v>
      </c>
      <c r="D98" s="25">
        <v>1416</v>
      </c>
      <c r="E98" s="35" t="s">
        <v>1081</v>
      </c>
      <c r="F98" s="27">
        <v>44600</v>
      </c>
      <c r="G98" s="29" t="s">
        <v>1078</v>
      </c>
      <c r="H98" s="30" t="s">
        <v>80</v>
      </c>
      <c r="I98" s="30" t="s">
        <v>375</v>
      </c>
      <c r="J98" s="31">
        <v>954975797.10000002</v>
      </c>
      <c r="K98" s="31">
        <v>954975797.10000002</v>
      </c>
      <c r="L98" s="6">
        <f t="shared" si="7"/>
        <v>954975797.10000002</v>
      </c>
      <c r="M98" s="6">
        <f t="shared" si="8"/>
        <v>954975797.10000002</v>
      </c>
      <c r="N98" s="31">
        <f t="shared" si="9"/>
        <v>104910</v>
      </c>
      <c r="O98" s="31">
        <v>62790</v>
      </c>
      <c r="P98" s="31">
        <v>42120</v>
      </c>
      <c r="Q98" s="31"/>
      <c r="R98" s="32" t="s">
        <v>27</v>
      </c>
      <c r="S98" s="25" t="s">
        <v>23</v>
      </c>
      <c r="T98" s="30" t="s">
        <v>1082</v>
      </c>
      <c r="U98" s="30" t="s">
        <v>127</v>
      </c>
      <c r="V98" s="27">
        <v>44635</v>
      </c>
      <c r="W98" s="27">
        <v>44682</v>
      </c>
      <c r="X98" s="27"/>
      <c r="Y98" s="30" t="s">
        <v>71</v>
      </c>
    </row>
    <row r="99" spans="1:25" ht="63" customHeight="1" x14ac:dyDescent="0.25">
      <c r="A99" s="26" t="s">
        <v>376</v>
      </c>
      <c r="B99" s="29" t="s">
        <v>377</v>
      </c>
      <c r="C99" s="27">
        <v>44551</v>
      </c>
      <c r="D99" s="25">
        <v>1416</v>
      </c>
      <c r="E99" s="35" t="s">
        <v>1083</v>
      </c>
      <c r="F99" s="27">
        <v>44600</v>
      </c>
      <c r="G99" s="29" t="s">
        <v>1079</v>
      </c>
      <c r="H99" s="30" t="s">
        <v>80</v>
      </c>
      <c r="I99" s="30" t="s">
        <v>375</v>
      </c>
      <c r="J99" s="31">
        <v>915105489.29999995</v>
      </c>
      <c r="K99" s="31">
        <v>915105489.29999995</v>
      </c>
      <c r="L99" s="6">
        <f t="shared" si="7"/>
        <v>915105489.29999995</v>
      </c>
      <c r="M99" s="6">
        <f t="shared" si="8"/>
        <v>915105489.29999995</v>
      </c>
      <c r="N99" s="31">
        <f t="shared" si="9"/>
        <v>100530</v>
      </c>
      <c r="O99" s="31">
        <v>60120</v>
      </c>
      <c r="P99" s="31">
        <v>40410</v>
      </c>
      <c r="Q99" s="31"/>
      <c r="R99" s="32" t="s">
        <v>27</v>
      </c>
      <c r="S99" s="25" t="s">
        <v>23</v>
      </c>
      <c r="T99" s="30" t="s">
        <v>1082</v>
      </c>
      <c r="U99" s="30" t="s">
        <v>127</v>
      </c>
      <c r="V99" s="27">
        <v>44635</v>
      </c>
      <c r="W99" s="27">
        <v>44682</v>
      </c>
      <c r="X99" s="27"/>
      <c r="Y99" s="30" t="s">
        <v>71</v>
      </c>
    </row>
    <row r="100" spans="1:25" ht="75" customHeight="1" x14ac:dyDescent="0.25">
      <c r="A100" s="26" t="s">
        <v>378</v>
      </c>
      <c r="B100" s="29" t="s">
        <v>379</v>
      </c>
      <c r="C100" s="27">
        <v>44551</v>
      </c>
      <c r="D100" s="25">
        <v>1416</v>
      </c>
      <c r="E100" s="35" t="s">
        <v>747</v>
      </c>
      <c r="F100" s="27">
        <v>44574</v>
      </c>
      <c r="G100" s="29" t="s">
        <v>748</v>
      </c>
      <c r="H100" s="30" t="s">
        <v>76</v>
      </c>
      <c r="I100" s="30" t="s">
        <v>380</v>
      </c>
      <c r="J100" s="31">
        <v>9666990</v>
      </c>
      <c r="K100" s="31">
        <v>9666990</v>
      </c>
      <c r="L100" s="6">
        <f t="shared" si="7"/>
        <v>9666990</v>
      </c>
      <c r="M100" s="6">
        <f t="shared" si="8"/>
        <v>9666990</v>
      </c>
      <c r="N100" s="31">
        <f t="shared" si="9"/>
        <v>1125</v>
      </c>
      <c r="O100" s="31">
        <v>1125</v>
      </c>
      <c r="P100" s="31"/>
      <c r="Q100" s="31"/>
      <c r="R100" s="32" t="s">
        <v>27</v>
      </c>
      <c r="S100" s="25" t="s">
        <v>40</v>
      </c>
      <c r="T100" s="30" t="s">
        <v>684</v>
      </c>
      <c r="U100" s="30" t="s">
        <v>78</v>
      </c>
      <c r="V100" s="27">
        <v>44652</v>
      </c>
      <c r="W100" s="27"/>
      <c r="X100" s="27"/>
      <c r="Y100" s="30" t="s">
        <v>71</v>
      </c>
    </row>
    <row r="101" spans="1:25" ht="75" customHeight="1" x14ac:dyDescent="0.25">
      <c r="A101" s="26" t="s">
        <v>381</v>
      </c>
      <c r="B101" s="29" t="s">
        <v>382</v>
      </c>
      <c r="C101" s="27">
        <v>44551</v>
      </c>
      <c r="D101" s="25">
        <v>1416</v>
      </c>
      <c r="E101" s="35" t="s">
        <v>743</v>
      </c>
      <c r="F101" s="27">
        <v>44610</v>
      </c>
      <c r="G101" s="29" t="s">
        <v>678</v>
      </c>
      <c r="H101" s="30" t="s">
        <v>611</v>
      </c>
      <c r="I101" s="30" t="s">
        <v>383</v>
      </c>
      <c r="J101" s="31">
        <v>18251805</v>
      </c>
      <c r="K101" s="31">
        <v>18251805</v>
      </c>
      <c r="L101" s="6">
        <f t="shared" si="7"/>
        <v>18251805</v>
      </c>
      <c r="M101" s="6">
        <f t="shared" si="8"/>
        <v>18251805</v>
      </c>
      <c r="N101" s="31">
        <f t="shared" si="9"/>
        <v>435500</v>
      </c>
      <c r="O101" s="31">
        <v>435500</v>
      </c>
      <c r="P101" s="31"/>
      <c r="Q101" s="31"/>
      <c r="R101" s="32" t="s">
        <v>47</v>
      </c>
      <c r="S101" s="25" t="s">
        <v>23</v>
      </c>
      <c r="T101" s="30" t="s">
        <v>671</v>
      </c>
      <c r="U101" s="30" t="s">
        <v>672</v>
      </c>
      <c r="V101" s="27">
        <v>44743</v>
      </c>
      <c r="W101" s="27"/>
      <c r="X101" s="27"/>
      <c r="Y101" s="30" t="s">
        <v>71</v>
      </c>
    </row>
    <row r="102" spans="1:25" ht="75" customHeight="1" x14ac:dyDescent="0.25">
      <c r="A102" s="26" t="s">
        <v>437</v>
      </c>
      <c r="B102" s="29" t="s">
        <v>436</v>
      </c>
      <c r="C102" s="27">
        <v>44551</v>
      </c>
      <c r="D102" s="25">
        <v>1416</v>
      </c>
      <c r="E102" s="35" t="s">
        <v>744</v>
      </c>
      <c r="F102" s="27">
        <v>44579</v>
      </c>
      <c r="G102" s="29" t="s">
        <v>673</v>
      </c>
      <c r="H102" s="30" t="s">
        <v>611</v>
      </c>
      <c r="I102" s="30" t="s">
        <v>435</v>
      </c>
      <c r="J102" s="31">
        <v>46200750</v>
      </c>
      <c r="K102" s="31">
        <v>46200750</v>
      </c>
      <c r="L102" s="6">
        <f t="shared" si="7"/>
        <v>46200750</v>
      </c>
      <c r="M102" s="6">
        <f t="shared" si="8"/>
        <v>46200750</v>
      </c>
      <c r="N102" s="31">
        <f t="shared" si="9"/>
        <v>3080050</v>
      </c>
      <c r="O102" s="31">
        <v>3080050</v>
      </c>
      <c r="P102" s="31"/>
      <c r="Q102" s="31"/>
      <c r="R102" s="32" t="s">
        <v>37</v>
      </c>
      <c r="S102" s="25" t="s">
        <v>23</v>
      </c>
      <c r="T102" s="30" t="s">
        <v>674</v>
      </c>
      <c r="U102" s="30" t="s">
        <v>675</v>
      </c>
      <c r="V102" s="27">
        <v>44743</v>
      </c>
      <c r="W102" s="27"/>
      <c r="X102" s="27"/>
      <c r="Y102" s="30" t="s">
        <v>71</v>
      </c>
    </row>
    <row r="103" spans="1:25" ht="47.25" customHeight="1" x14ac:dyDescent="0.25">
      <c r="A103" s="26" t="s">
        <v>440</v>
      </c>
      <c r="B103" s="29" t="s">
        <v>438</v>
      </c>
      <c r="C103" s="27">
        <v>44551</v>
      </c>
      <c r="D103" s="25">
        <v>1416</v>
      </c>
      <c r="E103" s="35" t="s">
        <v>795</v>
      </c>
      <c r="F103" s="27">
        <v>44585</v>
      </c>
      <c r="G103" s="29" t="s">
        <v>796</v>
      </c>
      <c r="H103" s="30" t="s">
        <v>76</v>
      </c>
      <c r="I103" s="30" t="s">
        <v>439</v>
      </c>
      <c r="J103" s="31">
        <v>8556900</v>
      </c>
      <c r="K103" s="31">
        <v>8257408.5</v>
      </c>
      <c r="L103" s="6">
        <f t="shared" si="7"/>
        <v>8257408.5</v>
      </c>
      <c r="M103" s="6">
        <f t="shared" si="8"/>
        <v>8257408.5</v>
      </c>
      <c r="N103" s="31">
        <f t="shared" si="9"/>
        <v>129650</v>
      </c>
      <c r="O103" s="31">
        <v>129650</v>
      </c>
      <c r="P103" s="31"/>
      <c r="Q103" s="31"/>
      <c r="R103" s="32" t="s">
        <v>27</v>
      </c>
      <c r="S103" s="25" t="s">
        <v>798</v>
      </c>
      <c r="T103" s="30" t="s">
        <v>797</v>
      </c>
      <c r="U103" s="30" t="s">
        <v>799</v>
      </c>
      <c r="V103" s="27">
        <v>44621</v>
      </c>
      <c r="W103" s="27"/>
      <c r="X103" s="27"/>
      <c r="Y103" s="30" t="s">
        <v>71</v>
      </c>
    </row>
    <row r="104" spans="1:25" ht="47.25" customHeight="1" x14ac:dyDescent="0.25">
      <c r="A104" s="26" t="s">
        <v>442</v>
      </c>
      <c r="B104" s="29" t="s">
        <v>443</v>
      </c>
      <c r="C104" s="27">
        <v>44551</v>
      </c>
      <c r="D104" s="25">
        <v>1416</v>
      </c>
      <c r="E104" s="30" t="s">
        <v>630</v>
      </c>
      <c r="F104" s="27" t="s">
        <v>630</v>
      </c>
      <c r="G104" s="29" t="s">
        <v>630</v>
      </c>
      <c r="H104" s="30" t="s">
        <v>630</v>
      </c>
      <c r="I104" s="30" t="s">
        <v>441</v>
      </c>
      <c r="J104" s="31">
        <v>34560880.200000003</v>
      </c>
      <c r="K104" s="31" t="s">
        <v>630</v>
      </c>
      <c r="L104" s="6" t="str">
        <f t="shared" si="7"/>
        <v>нет заявок</v>
      </c>
      <c r="M104" s="6" t="str">
        <f t="shared" si="8"/>
        <v>нет заявок</v>
      </c>
      <c r="N104" s="31" t="e">
        <f t="shared" si="9"/>
        <v>#VALUE!</v>
      </c>
      <c r="O104" s="31">
        <v>2167.1999999999998</v>
      </c>
      <c r="P104" s="31" t="s">
        <v>630</v>
      </c>
      <c r="Q104" s="31" t="s">
        <v>630</v>
      </c>
      <c r="R104" s="32" t="s">
        <v>27</v>
      </c>
      <c r="S104" s="25" t="s">
        <v>630</v>
      </c>
      <c r="T104" s="30" t="s">
        <v>630</v>
      </c>
      <c r="U104" s="30" t="s">
        <v>630</v>
      </c>
      <c r="V104" s="27">
        <v>44652</v>
      </c>
      <c r="W104" s="27" t="s">
        <v>630</v>
      </c>
      <c r="X104" s="27" t="s">
        <v>630</v>
      </c>
      <c r="Y104" s="30" t="s">
        <v>630</v>
      </c>
    </row>
    <row r="105" spans="1:25" ht="75" customHeight="1" x14ac:dyDescent="0.25">
      <c r="A105" s="26" t="s">
        <v>446</v>
      </c>
      <c r="B105" s="29" t="s">
        <v>445</v>
      </c>
      <c r="C105" s="27">
        <v>44551</v>
      </c>
      <c r="D105" s="25">
        <v>1416</v>
      </c>
      <c r="E105" s="35" t="s">
        <v>711</v>
      </c>
      <c r="F105" s="27">
        <v>44580</v>
      </c>
      <c r="G105" s="29" t="s">
        <v>712</v>
      </c>
      <c r="H105" s="30" t="s">
        <v>80</v>
      </c>
      <c r="I105" s="30" t="s">
        <v>444</v>
      </c>
      <c r="J105" s="31">
        <v>63144928</v>
      </c>
      <c r="K105" s="31">
        <v>63144928</v>
      </c>
      <c r="L105" s="6">
        <f t="shared" si="7"/>
        <v>63144928</v>
      </c>
      <c r="M105" s="6">
        <f t="shared" si="8"/>
        <v>63144928</v>
      </c>
      <c r="N105" s="31">
        <f t="shared" si="9"/>
        <v>31360</v>
      </c>
      <c r="O105" s="31">
        <v>31360</v>
      </c>
      <c r="P105" s="31"/>
      <c r="Q105" s="31"/>
      <c r="R105" s="32" t="s">
        <v>27</v>
      </c>
      <c r="S105" s="25" t="s">
        <v>714</v>
      </c>
      <c r="T105" s="30" t="s">
        <v>713</v>
      </c>
      <c r="U105" s="30" t="s">
        <v>127</v>
      </c>
      <c r="V105" s="27">
        <v>44713</v>
      </c>
      <c r="W105" s="27"/>
      <c r="X105" s="27"/>
      <c r="Y105" s="30" t="s">
        <v>71</v>
      </c>
    </row>
    <row r="106" spans="1:25" ht="110.25" customHeight="1" x14ac:dyDescent="0.25">
      <c r="A106" s="26" t="s">
        <v>448</v>
      </c>
      <c r="B106" s="29" t="s">
        <v>449</v>
      </c>
      <c r="C106" s="27">
        <v>44551</v>
      </c>
      <c r="D106" s="25">
        <v>1416</v>
      </c>
      <c r="E106" s="35" t="s">
        <v>715</v>
      </c>
      <c r="F106" s="27">
        <v>44580</v>
      </c>
      <c r="G106" s="29" t="s">
        <v>716</v>
      </c>
      <c r="H106" s="30" t="s">
        <v>80</v>
      </c>
      <c r="I106" s="30" t="s">
        <v>447</v>
      </c>
      <c r="J106" s="31">
        <v>188799337.59999999</v>
      </c>
      <c r="K106" s="31">
        <v>188799337.59999999</v>
      </c>
      <c r="L106" s="6">
        <f t="shared" si="7"/>
        <v>188799337.59999999</v>
      </c>
      <c r="M106" s="6">
        <f t="shared" si="8"/>
        <v>188799337.59999999</v>
      </c>
      <c r="N106" s="31">
        <f t="shared" si="9"/>
        <v>1379104</v>
      </c>
      <c r="O106" s="31">
        <v>975000</v>
      </c>
      <c r="P106" s="31">
        <v>404104</v>
      </c>
      <c r="Q106" s="31"/>
      <c r="R106" s="32" t="s">
        <v>56</v>
      </c>
      <c r="S106" s="25" t="s">
        <v>23</v>
      </c>
      <c r="T106" s="30" t="s">
        <v>717</v>
      </c>
      <c r="U106" s="30" t="s">
        <v>78</v>
      </c>
      <c r="V106" s="27">
        <v>44621</v>
      </c>
      <c r="W106" s="27">
        <v>44835</v>
      </c>
      <c r="X106" s="27"/>
      <c r="Y106" s="30" t="s">
        <v>71</v>
      </c>
    </row>
    <row r="107" spans="1:25" ht="75" customHeight="1" x14ac:dyDescent="0.25">
      <c r="A107" s="26" t="s">
        <v>451</v>
      </c>
      <c r="B107" s="29" t="s">
        <v>452</v>
      </c>
      <c r="C107" s="27">
        <v>44551</v>
      </c>
      <c r="D107" s="25">
        <v>1416</v>
      </c>
      <c r="E107" s="35" t="s">
        <v>690</v>
      </c>
      <c r="F107" s="27">
        <v>44574</v>
      </c>
      <c r="G107" s="29" t="s">
        <v>691</v>
      </c>
      <c r="H107" s="30" t="s">
        <v>76</v>
      </c>
      <c r="I107" s="30" t="s">
        <v>450</v>
      </c>
      <c r="J107" s="31">
        <v>392730</v>
      </c>
      <c r="K107" s="31">
        <v>392730</v>
      </c>
      <c r="L107" s="6">
        <f t="shared" ref="L107:L146" si="10">K107</f>
        <v>392730</v>
      </c>
      <c r="M107" s="6">
        <f t="shared" ref="M107:M147" si="11">L107</f>
        <v>392730</v>
      </c>
      <c r="N107" s="31">
        <f t="shared" si="9"/>
        <v>1560</v>
      </c>
      <c r="O107" s="31">
        <v>1560</v>
      </c>
      <c r="P107" s="31"/>
      <c r="Q107" s="31"/>
      <c r="R107" s="32" t="s">
        <v>56</v>
      </c>
      <c r="S107" s="25" t="s">
        <v>683</v>
      </c>
      <c r="T107" s="30" t="s">
        <v>684</v>
      </c>
      <c r="U107" s="30" t="s">
        <v>685</v>
      </c>
      <c r="V107" s="27">
        <v>44652</v>
      </c>
      <c r="W107" s="27"/>
      <c r="X107" s="27"/>
      <c r="Y107" s="30" t="s">
        <v>71</v>
      </c>
    </row>
    <row r="108" spans="1:25" ht="157.5" customHeight="1" x14ac:dyDescent="0.25">
      <c r="A108" s="26" t="s">
        <v>455</v>
      </c>
      <c r="B108" s="29" t="s">
        <v>454</v>
      </c>
      <c r="C108" s="27">
        <v>44552</v>
      </c>
      <c r="D108" s="25">
        <v>1416</v>
      </c>
      <c r="E108" s="35" t="s">
        <v>961</v>
      </c>
      <c r="F108" s="27">
        <v>44589</v>
      </c>
      <c r="G108" s="29" t="s">
        <v>964</v>
      </c>
      <c r="H108" s="30" t="s">
        <v>76</v>
      </c>
      <c r="I108" s="30" t="s">
        <v>453</v>
      </c>
      <c r="J108" s="31">
        <v>207452830</v>
      </c>
      <c r="K108" s="31">
        <v>206400287</v>
      </c>
      <c r="L108" s="6">
        <f t="shared" si="10"/>
        <v>206400287</v>
      </c>
      <c r="M108" s="6">
        <f t="shared" si="11"/>
        <v>206400287</v>
      </c>
      <c r="N108" s="31">
        <f t="shared" si="9"/>
        <v>3395300</v>
      </c>
      <c r="O108" s="31">
        <v>3395300</v>
      </c>
      <c r="P108" s="31"/>
      <c r="Q108" s="31"/>
      <c r="R108" s="32" t="s">
        <v>37</v>
      </c>
      <c r="S108" s="25" t="s">
        <v>23</v>
      </c>
      <c r="T108" s="30" t="s">
        <v>954</v>
      </c>
      <c r="U108" s="30" t="s">
        <v>955</v>
      </c>
      <c r="V108" s="27">
        <v>44743</v>
      </c>
      <c r="W108" s="27"/>
      <c r="X108" s="27"/>
      <c r="Y108" s="30" t="s">
        <v>71</v>
      </c>
    </row>
    <row r="109" spans="1:25" ht="157.5" customHeight="1" x14ac:dyDescent="0.25">
      <c r="A109" s="26" t="s">
        <v>457</v>
      </c>
      <c r="B109" s="29" t="s">
        <v>782</v>
      </c>
      <c r="C109" s="27">
        <v>44552</v>
      </c>
      <c r="D109" s="25">
        <v>1416</v>
      </c>
      <c r="E109" s="35" t="s">
        <v>952</v>
      </c>
      <c r="F109" s="27">
        <v>44587</v>
      </c>
      <c r="G109" s="29" t="s">
        <v>953</v>
      </c>
      <c r="H109" s="30" t="s">
        <v>76</v>
      </c>
      <c r="I109" s="30" t="s">
        <v>456</v>
      </c>
      <c r="J109" s="31">
        <v>66442247.950000003</v>
      </c>
      <c r="K109" s="31">
        <v>52805819.32</v>
      </c>
      <c r="L109" s="6">
        <f t="shared" si="10"/>
        <v>52805819.32</v>
      </c>
      <c r="M109" s="6">
        <f t="shared" si="11"/>
        <v>52805819.32</v>
      </c>
      <c r="N109" s="31">
        <f t="shared" si="9"/>
        <v>2174869</v>
      </c>
      <c r="O109" s="31">
        <v>2174869</v>
      </c>
      <c r="P109" s="31"/>
      <c r="Q109" s="31"/>
      <c r="R109" s="32" t="s">
        <v>37</v>
      </c>
      <c r="S109" s="25" t="s">
        <v>23</v>
      </c>
      <c r="T109" s="30" t="s">
        <v>954</v>
      </c>
      <c r="U109" s="30" t="s">
        <v>955</v>
      </c>
      <c r="V109" s="27">
        <v>44743</v>
      </c>
      <c r="W109" s="27"/>
      <c r="X109" s="27"/>
      <c r="Y109" s="30" t="s">
        <v>71</v>
      </c>
    </row>
    <row r="110" spans="1:25" ht="63" customHeight="1" x14ac:dyDescent="0.25">
      <c r="A110" s="26" t="s">
        <v>460</v>
      </c>
      <c r="B110" s="29" t="s">
        <v>459</v>
      </c>
      <c r="C110" s="27">
        <v>44552</v>
      </c>
      <c r="D110" s="25">
        <v>1416</v>
      </c>
      <c r="E110" s="30"/>
      <c r="F110" s="27">
        <v>44600</v>
      </c>
      <c r="G110" s="29" t="s">
        <v>1108</v>
      </c>
      <c r="H110" s="30" t="s">
        <v>80</v>
      </c>
      <c r="I110" s="30" t="s">
        <v>458</v>
      </c>
      <c r="J110" s="31">
        <v>983649648.60000002</v>
      </c>
      <c r="K110" s="31">
        <v>983649648.60000002</v>
      </c>
      <c r="L110" s="6">
        <f t="shared" si="10"/>
        <v>983649648.60000002</v>
      </c>
      <c r="M110" s="6">
        <f t="shared" si="11"/>
        <v>983649648.60000002</v>
      </c>
      <c r="N110" s="31">
        <f>O110+P110+Q110</f>
        <v>108060</v>
      </c>
      <c r="O110" s="31">
        <v>64590</v>
      </c>
      <c r="P110" s="31">
        <v>43470</v>
      </c>
      <c r="Q110" s="31"/>
      <c r="R110" s="32" t="s">
        <v>27</v>
      </c>
      <c r="S110" s="25" t="s">
        <v>23</v>
      </c>
      <c r="T110" s="30" t="s">
        <v>1082</v>
      </c>
      <c r="U110" s="30" t="s">
        <v>127</v>
      </c>
      <c r="V110" s="27">
        <v>44635</v>
      </c>
      <c r="W110" s="27">
        <v>44682</v>
      </c>
      <c r="X110" s="27"/>
      <c r="Y110" s="30" t="s">
        <v>71</v>
      </c>
    </row>
    <row r="111" spans="1:25" ht="75" customHeight="1" x14ac:dyDescent="0.25">
      <c r="A111" s="26" t="s">
        <v>463</v>
      </c>
      <c r="B111" s="29" t="s">
        <v>462</v>
      </c>
      <c r="C111" s="27">
        <v>44552</v>
      </c>
      <c r="D111" s="25">
        <v>1416</v>
      </c>
      <c r="E111" s="35" t="s">
        <v>681</v>
      </c>
      <c r="F111" s="27">
        <v>44574</v>
      </c>
      <c r="G111" s="29" t="s">
        <v>682</v>
      </c>
      <c r="H111" s="30" t="s">
        <v>76</v>
      </c>
      <c r="I111" s="30" t="s">
        <v>461</v>
      </c>
      <c r="J111" s="31">
        <v>7901943.5</v>
      </c>
      <c r="K111" s="31">
        <v>7901943.5</v>
      </c>
      <c r="L111" s="6">
        <f t="shared" si="10"/>
        <v>7901943.5</v>
      </c>
      <c r="M111" s="6">
        <f t="shared" si="11"/>
        <v>7901943.5</v>
      </c>
      <c r="N111" s="31">
        <f t="shared" si="9"/>
        <v>34175</v>
      </c>
      <c r="O111" s="31">
        <v>34175</v>
      </c>
      <c r="P111" s="31"/>
      <c r="Q111" s="31"/>
      <c r="R111" s="32" t="s">
        <v>56</v>
      </c>
      <c r="S111" s="25" t="s">
        <v>683</v>
      </c>
      <c r="T111" s="30" t="s">
        <v>684</v>
      </c>
      <c r="U111" s="30" t="s">
        <v>685</v>
      </c>
      <c r="V111" s="27">
        <v>44652</v>
      </c>
      <c r="W111" s="27"/>
      <c r="X111" s="27"/>
      <c r="Y111" s="30" t="s">
        <v>71</v>
      </c>
    </row>
    <row r="112" spans="1:25" ht="63" customHeight="1" x14ac:dyDescent="0.25">
      <c r="A112" s="26" t="s">
        <v>466</v>
      </c>
      <c r="B112" s="29" t="s">
        <v>465</v>
      </c>
      <c r="C112" s="27">
        <v>44552</v>
      </c>
      <c r="D112" s="25">
        <v>1416</v>
      </c>
      <c r="E112" s="30"/>
      <c r="F112" s="27">
        <v>44600</v>
      </c>
      <c r="G112" s="29" t="s">
        <v>1113</v>
      </c>
      <c r="H112" s="30" t="s">
        <v>76</v>
      </c>
      <c r="I112" s="30" t="s">
        <v>464</v>
      </c>
      <c r="J112" s="31">
        <v>625437570</v>
      </c>
      <c r="K112" s="31">
        <v>625437570</v>
      </c>
      <c r="L112" s="6">
        <f t="shared" si="10"/>
        <v>625437570</v>
      </c>
      <c r="M112" s="6">
        <f t="shared" si="11"/>
        <v>625437570</v>
      </c>
      <c r="N112" s="31">
        <f t="shared" si="9"/>
        <v>24250</v>
      </c>
      <c r="O112" s="31">
        <v>24250</v>
      </c>
      <c r="P112" s="31"/>
      <c r="Q112" s="31"/>
      <c r="R112" s="32" t="s">
        <v>27</v>
      </c>
      <c r="S112" s="25" t="s">
        <v>36</v>
      </c>
      <c r="T112" s="30" t="s">
        <v>62</v>
      </c>
      <c r="U112" s="30" t="s">
        <v>127</v>
      </c>
      <c r="V112" s="27">
        <v>44621</v>
      </c>
      <c r="W112" s="27"/>
      <c r="X112" s="27"/>
      <c r="Y112" s="30" t="s">
        <v>71</v>
      </c>
    </row>
    <row r="113" spans="1:25" ht="63" customHeight="1" x14ac:dyDescent="0.25">
      <c r="A113" s="26" t="s">
        <v>468</v>
      </c>
      <c r="B113" s="29" t="s">
        <v>469</v>
      </c>
      <c r="C113" s="27">
        <v>44553</v>
      </c>
      <c r="D113" s="25">
        <v>1416</v>
      </c>
      <c r="E113" s="30"/>
      <c r="F113" s="27">
        <v>44600</v>
      </c>
      <c r="G113" s="29" t="s">
        <v>1114</v>
      </c>
      <c r="H113" s="30" t="s">
        <v>142</v>
      </c>
      <c r="I113" s="30" t="s">
        <v>467</v>
      </c>
      <c r="J113" s="31">
        <v>722653610</v>
      </c>
      <c r="K113" s="31">
        <v>722653610</v>
      </c>
      <c r="L113" s="6">
        <f t="shared" si="10"/>
        <v>722653610</v>
      </c>
      <c r="M113" s="6">
        <f t="shared" si="11"/>
        <v>722653610</v>
      </c>
      <c r="N113" s="31">
        <f t="shared" si="9"/>
        <v>203000</v>
      </c>
      <c r="O113" s="31">
        <v>172360</v>
      </c>
      <c r="P113" s="31">
        <v>30640</v>
      </c>
      <c r="Q113" s="31"/>
      <c r="R113" s="32" t="s">
        <v>27</v>
      </c>
      <c r="S113" s="25" t="s">
        <v>39</v>
      </c>
      <c r="T113" s="30" t="s">
        <v>143</v>
      </c>
      <c r="U113" s="30" t="s">
        <v>127</v>
      </c>
      <c r="V113" s="27">
        <v>44713</v>
      </c>
      <c r="W113" s="27">
        <v>44805</v>
      </c>
      <c r="X113" s="27"/>
      <c r="Y113" s="30" t="s">
        <v>71</v>
      </c>
    </row>
    <row r="114" spans="1:25" ht="63" customHeight="1" x14ac:dyDescent="0.25">
      <c r="A114" s="26" t="s">
        <v>471</v>
      </c>
      <c r="B114" s="29" t="s">
        <v>470</v>
      </c>
      <c r="C114" s="27">
        <v>44553</v>
      </c>
      <c r="D114" s="25">
        <v>1416</v>
      </c>
      <c r="E114" s="30"/>
      <c r="F114" s="27">
        <v>44600</v>
      </c>
      <c r="G114" s="29" t="s">
        <v>1115</v>
      </c>
      <c r="H114" s="30" t="s">
        <v>76</v>
      </c>
      <c r="I114" s="30" t="s">
        <v>464</v>
      </c>
      <c r="J114" s="31">
        <v>663350692.79999995</v>
      </c>
      <c r="K114" s="31">
        <v>663350692.79999995</v>
      </c>
      <c r="L114" s="6">
        <f t="shared" si="10"/>
        <v>663350692.79999995</v>
      </c>
      <c r="M114" s="6">
        <f t="shared" si="11"/>
        <v>663350692.79999995</v>
      </c>
      <c r="N114" s="31">
        <f t="shared" si="9"/>
        <v>25720</v>
      </c>
      <c r="O114" s="31">
        <v>25720</v>
      </c>
      <c r="P114" s="31"/>
      <c r="Q114" s="31"/>
      <c r="R114" s="32" t="s">
        <v>27</v>
      </c>
      <c r="S114" s="25" t="s">
        <v>36</v>
      </c>
      <c r="T114" s="30" t="s">
        <v>62</v>
      </c>
      <c r="U114" s="30" t="s">
        <v>127</v>
      </c>
      <c r="V114" s="27">
        <v>44621</v>
      </c>
      <c r="W114" s="27"/>
      <c r="X114" s="27"/>
      <c r="Y114" s="30" t="s">
        <v>71</v>
      </c>
    </row>
    <row r="115" spans="1:25" ht="63" customHeight="1" x14ac:dyDescent="0.25">
      <c r="A115" s="26" t="s">
        <v>546</v>
      </c>
      <c r="B115" s="29" t="s">
        <v>512</v>
      </c>
      <c r="C115" s="27">
        <v>44553</v>
      </c>
      <c r="D115" s="25">
        <v>1416</v>
      </c>
      <c r="E115" s="30"/>
      <c r="F115" s="27">
        <v>44600</v>
      </c>
      <c r="G115" s="25" t="s">
        <v>1117</v>
      </c>
      <c r="H115" s="30" t="s">
        <v>142</v>
      </c>
      <c r="I115" s="30" t="s">
        <v>467</v>
      </c>
      <c r="J115" s="31">
        <v>543948136</v>
      </c>
      <c r="K115" s="31">
        <v>543948136</v>
      </c>
      <c r="L115" s="6">
        <f t="shared" si="10"/>
        <v>543948136</v>
      </c>
      <c r="M115" s="6">
        <f t="shared" si="11"/>
        <v>543948136</v>
      </c>
      <c r="N115" s="31">
        <f t="shared" si="9"/>
        <v>152800</v>
      </c>
      <c r="O115" s="31">
        <v>129140</v>
      </c>
      <c r="P115" s="31">
        <v>23660</v>
      </c>
      <c r="Q115" s="31"/>
      <c r="R115" s="25" t="s">
        <v>27</v>
      </c>
      <c r="S115" s="25" t="s">
        <v>39</v>
      </c>
      <c r="T115" s="30" t="s">
        <v>143</v>
      </c>
      <c r="U115" s="30" t="s">
        <v>127</v>
      </c>
      <c r="V115" s="27">
        <v>44713</v>
      </c>
      <c r="W115" s="27">
        <v>44805</v>
      </c>
      <c r="X115" s="27"/>
      <c r="Y115" s="30" t="s">
        <v>71</v>
      </c>
    </row>
    <row r="116" spans="1:25" ht="94.5" customHeight="1" x14ac:dyDescent="0.25">
      <c r="A116" s="26" t="s">
        <v>548</v>
      </c>
      <c r="B116" s="29" t="s">
        <v>513</v>
      </c>
      <c r="C116" s="27">
        <v>44553</v>
      </c>
      <c r="D116" s="25">
        <v>1416</v>
      </c>
      <c r="E116" s="30"/>
      <c r="F116" s="27">
        <v>44600</v>
      </c>
      <c r="G116" s="25" t="s">
        <v>1118</v>
      </c>
      <c r="H116" s="30" t="s">
        <v>77</v>
      </c>
      <c r="I116" s="30" t="s">
        <v>547</v>
      </c>
      <c r="J116" s="31">
        <v>503431217</v>
      </c>
      <c r="K116" s="31">
        <v>503431217</v>
      </c>
      <c r="L116" s="6">
        <f t="shared" si="10"/>
        <v>503431217</v>
      </c>
      <c r="M116" s="6">
        <f t="shared" si="11"/>
        <v>503431217</v>
      </c>
      <c r="N116" s="31">
        <f t="shared" si="9"/>
        <v>19874900</v>
      </c>
      <c r="O116" s="31">
        <v>2713600</v>
      </c>
      <c r="P116" s="31">
        <v>17161300</v>
      </c>
      <c r="Q116" s="31"/>
      <c r="R116" s="25" t="s">
        <v>24</v>
      </c>
      <c r="S116" s="25" t="s">
        <v>131</v>
      </c>
      <c r="T116" s="30" t="s">
        <v>347</v>
      </c>
      <c r="U116" s="30" t="s">
        <v>79</v>
      </c>
      <c r="V116" s="27">
        <v>44621</v>
      </c>
      <c r="W116" s="27">
        <v>44743</v>
      </c>
      <c r="X116" s="27"/>
      <c r="Y116" s="30" t="s">
        <v>71</v>
      </c>
    </row>
    <row r="117" spans="1:25" ht="78.75" customHeight="1" x14ac:dyDescent="0.25">
      <c r="A117" s="26" t="s">
        <v>550</v>
      </c>
      <c r="B117" s="29" t="s">
        <v>514</v>
      </c>
      <c r="C117" s="27">
        <v>44553</v>
      </c>
      <c r="D117" s="25">
        <v>1416</v>
      </c>
      <c r="E117" s="30"/>
      <c r="F117" s="27">
        <v>44600</v>
      </c>
      <c r="G117" s="25" t="s">
        <v>1119</v>
      </c>
      <c r="H117" s="30" t="s">
        <v>80</v>
      </c>
      <c r="I117" s="30" t="s">
        <v>549</v>
      </c>
      <c r="J117" s="31">
        <v>769425600</v>
      </c>
      <c r="K117" s="31">
        <v>769425600</v>
      </c>
      <c r="L117" s="6">
        <f t="shared" si="10"/>
        <v>769425600</v>
      </c>
      <c r="M117" s="6">
        <f t="shared" si="11"/>
        <v>769425600</v>
      </c>
      <c r="N117" s="31">
        <f t="shared" si="9"/>
        <v>15072000</v>
      </c>
      <c r="O117" s="31">
        <v>15072000</v>
      </c>
      <c r="P117" s="31"/>
      <c r="Q117" s="31"/>
      <c r="R117" s="25" t="s">
        <v>29</v>
      </c>
      <c r="S117" s="25" t="s">
        <v>131</v>
      </c>
      <c r="T117" s="30" t="s">
        <v>132</v>
      </c>
      <c r="U117" s="30" t="s">
        <v>1120</v>
      </c>
      <c r="V117" s="27">
        <v>44621</v>
      </c>
      <c r="W117" s="27"/>
      <c r="X117" s="27"/>
      <c r="Y117" s="30" t="s">
        <v>71</v>
      </c>
    </row>
    <row r="118" spans="1:25" ht="78.75" customHeight="1" x14ac:dyDescent="0.25">
      <c r="A118" s="26" t="s">
        <v>552</v>
      </c>
      <c r="B118" s="29" t="s">
        <v>515</v>
      </c>
      <c r="C118" s="27">
        <v>44553</v>
      </c>
      <c r="D118" s="25">
        <v>1416</v>
      </c>
      <c r="E118" s="30"/>
      <c r="F118" s="27">
        <v>44600</v>
      </c>
      <c r="G118" s="25" t="s">
        <v>1121</v>
      </c>
      <c r="H118" s="30" t="s">
        <v>80</v>
      </c>
      <c r="I118" s="30" t="s">
        <v>551</v>
      </c>
      <c r="J118" s="31">
        <v>894387200</v>
      </c>
      <c r="K118" s="31">
        <v>894387200</v>
      </c>
      <c r="L118" s="6">
        <f t="shared" si="10"/>
        <v>894387200</v>
      </c>
      <c r="M118" s="6">
        <f t="shared" si="11"/>
        <v>894387200</v>
      </c>
      <c r="N118" s="31">
        <f t="shared" si="9"/>
        <v>72128000</v>
      </c>
      <c r="O118" s="31">
        <v>34373000</v>
      </c>
      <c r="P118" s="31">
        <v>37755000</v>
      </c>
      <c r="Q118" s="31"/>
      <c r="R118" s="25" t="s">
        <v>24</v>
      </c>
      <c r="S118" s="40" t="s">
        <v>1123</v>
      </c>
      <c r="T118" s="30" t="s">
        <v>1122</v>
      </c>
      <c r="U118" s="30" t="s">
        <v>1124</v>
      </c>
      <c r="V118" s="27">
        <v>44652</v>
      </c>
      <c r="W118" s="27">
        <v>44713</v>
      </c>
      <c r="X118" s="27"/>
      <c r="Y118" s="30" t="s">
        <v>71</v>
      </c>
    </row>
    <row r="119" spans="1:25" ht="94.5" customHeight="1" x14ac:dyDescent="0.25">
      <c r="A119" s="26" t="s">
        <v>554</v>
      </c>
      <c r="B119" s="29" t="s">
        <v>516</v>
      </c>
      <c r="C119" s="27">
        <v>44553</v>
      </c>
      <c r="D119" s="25">
        <v>1416</v>
      </c>
      <c r="E119" s="30"/>
      <c r="F119" s="27">
        <v>44600</v>
      </c>
      <c r="G119" s="25" t="s">
        <v>1125</v>
      </c>
      <c r="H119" s="30" t="s">
        <v>77</v>
      </c>
      <c r="I119" s="30" t="s">
        <v>553</v>
      </c>
      <c r="J119" s="31">
        <v>525620297</v>
      </c>
      <c r="K119" s="31">
        <v>525620297</v>
      </c>
      <c r="L119" s="6">
        <f t="shared" si="10"/>
        <v>525620297</v>
      </c>
      <c r="M119" s="6">
        <f t="shared" si="11"/>
        <v>525620297</v>
      </c>
      <c r="N119" s="31">
        <f t="shared" si="9"/>
        <v>20750900</v>
      </c>
      <c r="O119" s="31">
        <v>2834400</v>
      </c>
      <c r="P119" s="31">
        <v>17916500</v>
      </c>
      <c r="Q119" s="31"/>
      <c r="R119" s="25" t="s">
        <v>24</v>
      </c>
      <c r="S119" s="25" t="s">
        <v>131</v>
      </c>
      <c r="T119" s="30" t="s">
        <v>347</v>
      </c>
      <c r="U119" s="30" t="s">
        <v>79</v>
      </c>
      <c r="V119" s="27">
        <v>44621</v>
      </c>
      <c r="W119" s="27">
        <v>44743</v>
      </c>
      <c r="X119" s="27"/>
      <c r="Y119" s="30" t="s">
        <v>71</v>
      </c>
    </row>
    <row r="120" spans="1:25" ht="78.75" customHeight="1" x14ac:dyDescent="0.25">
      <c r="A120" s="26" t="s">
        <v>556</v>
      </c>
      <c r="B120" s="29" t="s">
        <v>517</v>
      </c>
      <c r="C120" s="27">
        <v>44553</v>
      </c>
      <c r="D120" s="25">
        <v>1416</v>
      </c>
      <c r="E120" s="30"/>
      <c r="F120" s="27">
        <v>44600</v>
      </c>
      <c r="G120" s="25" t="s">
        <v>1116</v>
      </c>
      <c r="H120" s="30" t="s">
        <v>80</v>
      </c>
      <c r="I120" s="30" t="s">
        <v>555</v>
      </c>
      <c r="J120" s="31">
        <v>806694400</v>
      </c>
      <c r="K120" s="31">
        <v>806694400</v>
      </c>
      <c r="L120" s="6">
        <f t="shared" si="10"/>
        <v>806694400</v>
      </c>
      <c r="M120" s="6">
        <f t="shared" si="11"/>
        <v>806694400</v>
      </c>
      <c r="N120" s="31">
        <f t="shared" si="9"/>
        <v>65056000</v>
      </c>
      <c r="O120" s="31">
        <v>32367000</v>
      </c>
      <c r="P120" s="31">
        <v>32689000</v>
      </c>
      <c r="Q120" s="31"/>
      <c r="R120" s="25" t="s">
        <v>24</v>
      </c>
      <c r="S120" s="40" t="s">
        <v>1123</v>
      </c>
      <c r="T120" s="30" t="s">
        <v>1122</v>
      </c>
      <c r="U120" s="30" t="s">
        <v>1124</v>
      </c>
      <c r="V120" s="27">
        <v>44652</v>
      </c>
      <c r="W120" s="27">
        <v>44713</v>
      </c>
      <c r="X120" s="27"/>
      <c r="Y120" s="30" t="s">
        <v>71</v>
      </c>
    </row>
    <row r="121" spans="1:25" ht="78.75" customHeight="1" x14ac:dyDescent="0.25">
      <c r="A121" s="26" t="s">
        <v>558</v>
      </c>
      <c r="B121" s="29" t="s">
        <v>518</v>
      </c>
      <c r="C121" s="27">
        <v>44553</v>
      </c>
      <c r="D121" s="25">
        <v>1416</v>
      </c>
      <c r="E121" s="30" t="s">
        <v>630</v>
      </c>
      <c r="F121" s="27" t="s">
        <v>630</v>
      </c>
      <c r="G121" s="25" t="s">
        <v>630</v>
      </c>
      <c r="H121" s="30" t="s">
        <v>630</v>
      </c>
      <c r="I121" s="30" t="s">
        <v>557</v>
      </c>
      <c r="J121" s="31">
        <v>263243743.40000001</v>
      </c>
      <c r="K121" s="31"/>
      <c r="L121" s="6">
        <f t="shared" si="10"/>
        <v>0</v>
      </c>
      <c r="M121" s="6">
        <f t="shared" si="11"/>
        <v>0</v>
      </c>
      <c r="N121" s="31">
        <f t="shared" si="9"/>
        <v>136070</v>
      </c>
      <c r="O121" s="31">
        <v>89860</v>
      </c>
      <c r="P121" s="31">
        <v>46210</v>
      </c>
      <c r="Q121" s="31"/>
      <c r="R121" s="25" t="s">
        <v>27</v>
      </c>
      <c r="S121" s="25"/>
      <c r="T121" s="30"/>
      <c r="U121" s="30"/>
      <c r="V121" s="27">
        <v>44682</v>
      </c>
      <c r="W121" s="27">
        <v>44805</v>
      </c>
      <c r="X121" s="27"/>
      <c r="Y121" s="30"/>
    </row>
    <row r="122" spans="1:25" ht="47.25" customHeight="1" x14ac:dyDescent="0.25">
      <c r="A122" s="26" t="s">
        <v>560</v>
      </c>
      <c r="B122" s="29" t="s">
        <v>519</v>
      </c>
      <c r="C122" s="27">
        <v>44553</v>
      </c>
      <c r="D122" s="25">
        <v>1416</v>
      </c>
      <c r="E122" s="35" t="s">
        <v>956</v>
      </c>
      <c r="F122" s="27">
        <v>44587</v>
      </c>
      <c r="G122" s="25" t="s">
        <v>957</v>
      </c>
      <c r="H122" s="30" t="s">
        <v>76</v>
      </c>
      <c r="I122" s="30" t="s">
        <v>559</v>
      </c>
      <c r="J122" s="31">
        <v>4135928.82</v>
      </c>
      <c r="K122" s="31">
        <v>4135928.82</v>
      </c>
      <c r="L122" s="6">
        <f t="shared" si="10"/>
        <v>4135928.82</v>
      </c>
      <c r="M122" s="6">
        <f t="shared" si="11"/>
        <v>4135928.82</v>
      </c>
      <c r="N122" s="31">
        <f t="shared" si="9"/>
        <v>222</v>
      </c>
      <c r="O122" s="31">
        <v>222</v>
      </c>
      <c r="P122" s="31"/>
      <c r="Q122" s="31"/>
      <c r="R122" s="25" t="s">
        <v>47</v>
      </c>
      <c r="S122" s="25" t="s">
        <v>23</v>
      </c>
      <c r="T122" s="30" t="s">
        <v>958</v>
      </c>
      <c r="U122" s="30" t="s">
        <v>78</v>
      </c>
      <c r="V122" s="27">
        <v>44621</v>
      </c>
      <c r="W122" s="27"/>
      <c r="X122" s="27"/>
      <c r="Y122" s="30" t="s">
        <v>71</v>
      </c>
    </row>
    <row r="123" spans="1:25" ht="63" customHeight="1" x14ac:dyDescent="0.25">
      <c r="A123" s="26" t="s">
        <v>562</v>
      </c>
      <c r="B123" s="29" t="s">
        <v>520</v>
      </c>
      <c r="C123" s="27">
        <v>44553</v>
      </c>
      <c r="D123" s="25">
        <v>1416</v>
      </c>
      <c r="E123" s="30" t="s">
        <v>630</v>
      </c>
      <c r="F123" s="27" t="s">
        <v>630</v>
      </c>
      <c r="G123" s="25" t="s">
        <v>630</v>
      </c>
      <c r="H123" s="30" t="s">
        <v>630</v>
      </c>
      <c r="I123" s="30" t="s">
        <v>561</v>
      </c>
      <c r="J123" s="31">
        <v>9501463.1999999993</v>
      </c>
      <c r="K123" s="31"/>
      <c r="L123" s="6">
        <f t="shared" si="10"/>
        <v>0</v>
      </c>
      <c r="M123" s="6">
        <f t="shared" si="11"/>
        <v>0</v>
      </c>
      <c r="N123" s="31">
        <f t="shared" si="9"/>
        <v>510</v>
      </c>
      <c r="O123" s="31">
        <v>510</v>
      </c>
      <c r="P123" s="31"/>
      <c r="Q123" s="31"/>
      <c r="R123" s="25" t="s">
        <v>47</v>
      </c>
      <c r="S123" s="25"/>
      <c r="T123" s="30"/>
      <c r="U123" s="30"/>
      <c r="V123" s="27">
        <v>44621</v>
      </c>
      <c r="W123" s="27"/>
      <c r="X123" s="27"/>
      <c r="Y123" s="30"/>
    </row>
    <row r="124" spans="1:25" ht="47.25" customHeight="1" x14ac:dyDescent="0.25">
      <c r="A124" s="26" t="s">
        <v>564</v>
      </c>
      <c r="B124" s="29" t="s">
        <v>521</v>
      </c>
      <c r="C124" s="27">
        <v>44553</v>
      </c>
      <c r="D124" s="25">
        <v>1416</v>
      </c>
      <c r="E124" s="30" t="s">
        <v>630</v>
      </c>
      <c r="F124" s="27" t="s">
        <v>630</v>
      </c>
      <c r="G124" s="25" t="s">
        <v>630</v>
      </c>
      <c r="H124" s="30" t="s">
        <v>630</v>
      </c>
      <c r="I124" s="30" t="s">
        <v>563</v>
      </c>
      <c r="J124" s="31">
        <v>380860928</v>
      </c>
      <c r="K124" s="31"/>
      <c r="L124" s="6">
        <f t="shared" si="10"/>
        <v>0</v>
      </c>
      <c r="M124" s="6">
        <f t="shared" si="11"/>
        <v>0</v>
      </c>
      <c r="N124" s="31">
        <f t="shared" si="9"/>
        <v>1473920</v>
      </c>
      <c r="O124" s="31">
        <v>1473920</v>
      </c>
      <c r="P124" s="31"/>
      <c r="Q124" s="31"/>
      <c r="R124" s="25" t="s">
        <v>27</v>
      </c>
      <c r="S124" s="25"/>
      <c r="T124" s="30"/>
      <c r="U124" s="30"/>
      <c r="V124" s="27">
        <v>44607</v>
      </c>
      <c r="W124" s="27"/>
      <c r="X124" s="27"/>
      <c r="Y124" s="30"/>
    </row>
    <row r="125" spans="1:25" ht="63" customHeight="1" x14ac:dyDescent="0.25">
      <c r="A125" s="26" t="s">
        <v>565</v>
      </c>
      <c r="B125" s="29" t="s">
        <v>522</v>
      </c>
      <c r="C125" s="27">
        <v>44553</v>
      </c>
      <c r="D125" s="25">
        <v>1416</v>
      </c>
      <c r="E125" s="35" t="s">
        <v>959</v>
      </c>
      <c r="F125" s="27">
        <v>44587</v>
      </c>
      <c r="G125" s="25" t="s">
        <v>960</v>
      </c>
      <c r="H125" s="30" t="s">
        <v>142</v>
      </c>
      <c r="I125" s="30" t="s">
        <v>252</v>
      </c>
      <c r="J125" s="31">
        <v>272789006.60000002</v>
      </c>
      <c r="K125" s="31">
        <v>272789006.60000002</v>
      </c>
      <c r="L125" s="6">
        <f t="shared" si="10"/>
        <v>272789006.60000002</v>
      </c>
      <c r="M125" s="6">
        <f t="shared" si="11"/>
        <v>272789006.60000002</v>
      </c>
      <c r="N125" s="31">
        <f t="shared" si="9"/>
        <v>76630</v>
      </c>
      <c r="O125" s="31">
        <v>25545</v>
      </c>
      <c r="P125" s="31">
        <v>51085</v>
      </c>
      <c r="Q125" s="31"/>
      <c r="R125" s="25" t="s">
        <v>27</v>
      </c>
      <c r="S125" s="25" t="s">
        <v>39</v>
      </c>
      <c r="T125" s="30" t="s">
        <v>143</v>
      </c>
      <c r="U125" s="30" t="s">
        <v>127</v>
      </c>
      <c r="V125" s="27">
        <v>44757</v>
      </c>
      <c r="W125" s="27">
        <v>44880</v>
      </c>
      <c r="X125" s="27"/>
      <c r="Y125" s="30" t="s">
        <v>71</v>
      </c>
    </row>
    <row r="126" spans="1:25" ht="78.75" customHeight="1" x14ac:dyDescent="0.25">
      <c r="A126" s="26" t="s">
        <v>567</v>
      </c>
      <c r="B126" s="29" t="s">
        <v>523</v>
      </c>
      <c r="C126" s="27">
        <v>44557</v>
      </c>
      <c r="D126" s="25">
        <v>1416</v>
      </c>
      <c r="E126" s="30"/>
      <c r="F126" s="27">
        <v>44592</v>
      </c>
      <c r="G126" s="25" t="s">
        <v>1126</v>
      </c>
      <c r="H126" s="30" t="s">
        <v>611</v>
      </c>
      <c r="I126" s="30" t="s">
        <v>566</v>
      </c>
      <c r="J126" s="31">
        <v>31502493.879999999</v>
      </c>
      <c r="K126" s="31">
        <v>31334544.559999999</v>
      </c>
      <c r="L126" s="7">
        <f t="shared" si="10"/>
        <v>31334544.559999999</v>
      </c>
      <c r="M126" s="7">
        <f t="shared" si="11"/>
        <v>31334544.559999999</v>
      </c>
      <c r="N126" s="31">
        <f t="shared" si="9"/>
        <v>1199638</v>
      </c>
      <c r="O126" s="31">
        <v>400000</v>
      </c>
      <c r="P126" s="31">
        <v>799638</v>
      </c>
      <c r="Q126" s="31"/>
      <c r="R126" s="25" t="s">
        <v>37</v>
      </c>
      <c r="S126" s="30" t="s">
        <v>1128</v>
      </c>
      <c r="T126" s="30" t="s">
        <v>1127</v>
      </c>
      <c r="U126" s="30" t="s">
        <v>1129</v>
      </c>
      <c r="V126" s="27">
        <v>44593</v>
      </c>
      <c r="W126" s="27">
        <v>44743</v>
      </c>
      <c r="X126" s="27"/>
      <c r="Y126" s="30" t="s">
        <v>71</v>
      </c>
    </row>
    <row r="127" spans="1:25" ht="94.5" customHeight="1" x14ac:dyDescent="0.25">
      <c r="A127" s="26" t="s">
        <v>568</v>
      </c>
      <c r="B127" s="29" t="s">
        <v>524</v>
      </c>
      <c r="C127" s="27">
        <v>44560</v>
      </c>
      <c r="D127" s="25">
        <v>1416</v>
      </c>
      <c r="E127" s="35" t="s">
        <v>962</v>
      </c>
      <c r="F127" s="27">
        <v>44589</v>
      </c>
      <c r="G127" s="29" t="s">
        <v>965</v>
      </c>
      <c r="H127" s="30" t="s">
        <v>506</v>
      </c>
      <c r="I127" s="30" t="s">
        <v>255</v>
      </c>
      <c r="J127" s="31">
        <v>193132703.05000001</v>
      </c>
      <c r="K127" s="31">
        <v>193132703.05000001</v>
      </c>
      <c r="L127" s="6">
        <f t="shared" si="10"/>
        <v>193132703.05000001</v>
      </c>
      <c r="M127" s="6">
        <f t="shared" si="11"/>
        <v>193132703.05000001</v>
      </c>
      <c r="N127" s="31">
        <f t="shared" si="9"/>
        <v>46807</v>
      </c>
      <c r="O127" s="31">
        <v>46807</v>
      </c>
      <c r="P127" s="31"/>
      <c r="Q127" s="31"/>
      <c r="R127" s="25" t="s">
        <v>47</v>
      </c>
      <c r="S127" s="25" t="s">
        <v>23</v>
      </c>
      <c r="T127" s="30" t="s">
        <v>967</v>
      </c>
      <c r="U127" s="30" t="s">
        <v>968</v>
      </c>
      <c r="V127" s="27">
        <v>44682</v>
      </c>
      <c r="W127" s="27"/>
      <c r="X127" s="27"/>
      <c r="Y127" s="30" t="s">
        <v>71</v>
      </c>
    </row>
    <row r="128" spans="1:25" ht="63" customHeight="1" x14ac:dyDescent="0.25">
      <c r="A128" s="26" t="s">
        <v>570</v>
      </c>
      <c r="B128" s="29" t="s">
        <v>525</v>
      </c>
      <c r="C128" s="27">
        <v>44560</v>
      </c>
      <c r="D128" s="25">
        <v>1416</v>
      </c>
      <c r="E128" s="30"/>
      <c r="F128" s="27">
        <v>44595</v>
      </c>
      <c r="G128" s="29" t="s">
        <v>1130</v>
      </c>
      <c r="H128" s="30"/>
      <c r="I128" s="30" t="s">
        <v>569</v>
      </c>
      <c r="J128" s="31">
        <v>18412047.120000001</v>
      </c>
      <c r="K128" s="31">
        <v>18217357.800000001</v>
      </c>
      <c r="L128" s="6">
        <f t="shared" si="10"/>
        <v>18217357.800000001</v>
      </c>
      <c r="M128" s="6">
        <f t="shared" si="11"/>
        <v>18217357.800000001</v>
      </c>
      <c r="N128" s="31">
        <f t="shared" si="9"/>
        <v>1390638</v>
      </c>
      <c r="O128" s="31">
        <v>750000</v>
      </c>
      <c r="P128" s="31">
        <v>640638</v>
      </c>
      <c r="Q128" s="31"/>
      <c r="R128" s="25" t="s">
        <v>47</v>
      </c>
      <c r="S128" s="30" t="s">
        <v>1128</v>
      </c>
      <c r="T128" s="30" t="s">
        <v>1127</v>
      </c>
      <c r="U128" s="30" t="s">
        <v>1129</v>
      </c>
      <c r="V128" s="27">
        <v>44652</v>
      </c>
      <c r="W128" s="27">
        <v>44743</v>
      </c>
      <c r="X128" s="27"/>
      <c r="Y128" s="30" t="s">
        <v>71</v>
      </c>
    </row>
    <row r="129" spans="1:25" ht="78.75" customHeight="1" x14ac:dyDescent="0.25">
      <c r="A129" s="26" t="s">
        <v>571</v>
      </c>
      <c r="B129" s="29" t="s">
        <v>526</v>
      </c>
      <c r="C129" s="27">
        <v>44560</v>
      </c>
      <c r="D129" s="25">
        <v>1416</v>
      </c>
      <c r="E129" s="35" t="s">
        <v>963</v>
      </c>
      <c r="F129" s="27">
        <v>44589</v>
      </c>
      <c r="G129" s="29" t="s">
        <v>966</v>
      </c>
      <c r="H129" s="30" t="s">
        <v>80</v>
      </c>
      <c r="I129" s="30" t="s">
        <v>336</v>
      </c>
      <c r="J129" s="31">
        <v>11908450</v>
      </c>
      <c r="K129" s="31">
        <v>11908450</v>
      </c>
      <c r="L129" s="6">
        <f t="shared" si="10"/>
        <v>11908450</v>
      </c>
      <c r="M129" s="6">
        <f t="shared" si="11"/>
        <v>11908450</v>
      </c>
      <c r="N129" s="31">
        <f t="shared" si="9"/>
        <v>1517000</v>
      </c>
      <c r="O129" s="31">
        <v>1517000</v>
      </c>
      <c r="P129" s="31"/>
      <c r="Q129" s="31"/>
      <c r="R129" s="25" t="s">
        <v>24</v>
      </c>
      <c r="S129" s="25" t="s">
        <v>23</v>
      </c>
      <c r="T129" s="30" t="s">
        <v>666</v>
      </c>
      <c r="U129" s="30" t="s">
        <v>79</v>
      </c>
      <c r="V129" s="27">
        <v>44621</v>
      </c>
      <c r="W129" s="27"/>
      <c r="X129" s="27"/>
      <c r="Y129" s="30" t="s">
        <v>71</v>
      </c>
    </row>
    <row r="130" spans="1:25" ht="47.25" customHeight="1" x14ac:dyDescent="0.25">
      <c r="A130" s="26" t="s">
        <v>573</v>
      </c>
      <c r="B130" s="29" t="s">
        <v>527</v>
      </c>
      <c r="C130" s="27">
        <v>44560</v>
      </c>
      <c r="D130" s="25">
        <v>1416</v>
      </c>
      <c r="E130" s="30"/>
      <c r="F130" s="27">
        <v>44592</v>
      </c>
      <c r="G130" s="25" t="s">
        <v>1131</v>
      </c>
      <c r="H130" s="30" t="s">
        <v>611</v>
      </c>
      <c r="I130" s="30" t="s">
        <v>572</v>
      </c>
      <c r="J130" s="31">
        <v>31906318.399999999</v>
      </c>
      <c r="K130" s="31">
        <v>31586922.399999999</v>
      </c>
      <c r="L130" s="6">
        <f t="shared" si="10"/>
        <v>31586922.399999999</v>
      </c>
      <c r="M130" s="6">
        <f t="shared" si="11"/>
        <v>31586922.399999999</v>
      </c>
      <c r="N130" s="31">
        <f t="shared" si="9"/>
        <v>53680</v>
      </c>
      <c r="O130" s="31">
        <v>53680</v>
      </c>
      <c r="P130" s="31"/>
      <c r="Q130" s="31"/>
      <c r="R130" s="25" t="s">
        <v>47</v>
      </c>
      <c r="S130" s="25" t="s">
        <v>23</v>
      </c>
      <c r="T130" s="30" t="s">
        <v>1132</v>
      </c>
      <c r="U130" s="30" t="s">
        <v>653</v>
      </c>
      <c r="V130" s="27">
        <v>44743</v>
      </c>
      <c r="W130" s="27"/>
      <c r="X130" s="27"/>
      <c r="Y130" s="30" t="s">
        <v>71</v>
      </c>
    </row>
    <row r="131" spans="1:25" ht="126" customHeight="1" x14ac:dyDescent="0.25">
      <c r="A131" s="26" t="s">
        <v>575</v>
      </c>
      <c r="B131" s="29" t="s">
        <v>528</v>
      </c>
      <c r="C131" s="27">
        <v>44560</v>
      </c>
      <c r="D131" s="25">
        <v>1416</v>
      </c>
      <c r="E131" s="30"/>
      <c r="F131" s="27">
        <v>44592</v>
      </c>
      <c r="G131" s="25" t="s">
        <v>1133</v>
      </c>
      <c r="H131" s="30" t="s">
        <v>77</v>
      </c>
      <c r="I131" s="30" t="s">
        <v>574</v>
      </c>
      <c r="J131" s="31">
        <v>416847200</v>
      </c>
      <c r="K131" s="31">
        <v>416847200</v>
      </c>
      <c r="L131" s="6">
        <f t="shared" si="10"/>
        <v>416847200</v>
      </c>
      <c r="M131" s="6">
        <f t="shared" si="11"/>
        <v>416847200</v>
      </c>
      <c r="N131" s="31">
        <f t="shared" si="9"/>
        <v>33835000</v>
      </c>
      <c r="O131" s="31">
        <v>29894000</v>
      </c>
      <c r="P131" s="31">
        <v>3941000</v>
      </c>
      <c r="Q131" s="31"/>
      <c r="R131" s="25" t="s">
        <v>24</v>
      </c>
      <c r="S131" s="25" t="s">
        <v>25</v>
      </c>
      <c r="T131" s="30" t="s">
        <v>26</v>
      </c>
      <c r="U131" s="30" t="s">
        <v>79</v>
      </c>
      <c r="V131" s="27">
        <v>44621</v>
      </c>
      <c r="W131" s="27">
        <v>44743</v>
      </c>
      <c r="X131" s="27"/>
      <c r="Y131" s="30" t="s">
        <v>71</v>
      </c>
    </row>
    <row r="132" spans="1:25" ht="110.25" customHeight="1" x14ac:dyDescent="0.25">
      <c r="A132" s="26" t="s">
        <v>577</v>
      </c>
      <c r="B132" s="29" t="s">
        <v>529</v>
      </c>
      <c r="C132" s="27">
        <v>44560</v>
      </c>
      <c r="D132" s="25">
        <v>1416</v>
      </c>
      <c r="E132" s="30" t="s">
        <v>578</v>
      </c>
      <c r="F132" s="29" t="s">
        <v>578</v>
      </c>
      <c r="G132" s="25" t="s">
        <v>578</v>
      </c>
      <c r="H132" s="29" t="s">
        <v>578</v>
      </c>
      <c r="I132" s="30" t="s">
        <v>576</v>
      </c>
      <c r="J132" s="31">
        <v>52678732.579999998</v>
      </c>
      <c r="K132" s="31" t="s">
        <v>578</v>
      </c>
      <c r="L132" s="6" t="str">
        <f t="shared" si="10"/>
        <v>отменен</v>
      </c>
      <c r="M132" s="6" t="str">
        <f t="shared" si="11"/>
        <v>отменен</v>
      </c>
      <c r="N132" s="31">
        <v>4118</v>
      </c>
      <c r="O132" s="31">
        <v>4118</v>
      </c>
      <c r="P132" s="31" t="s">
        <v>578</v>
      </c>
      <c r="Q132" s="31" t="s">
        <v>578</v>
      </c>
      <c r="R132" s="25" t="s">
        <v>56</v>
      </c>
      <c r="S132" s="6" t="s">
        <v>578</v>
      </c>
      <c r="T132" s="6" t="s">
        <v>578</v>
      </c>
      <c r="U132" s="6" t="s">
        <v>578</v>
      </c>
      <c r="V132" s="27">
        <v>44652</v>
      </c>
      <c r="W132" s="27" t="s">
        <v>578</v>
      </c>
      <c r="X132" s="27" t="s">
        <v>578</v>
      </c>
      <c r="Y132" s="25" t="s">
        <v>578</v>
      </c>
    </row>
    <row r="133" spans="1:25" ht="110.25" customHeight="1" x14ac:dyDescent="0.25">
      <c r="A133" s="26" t="s">
        <v>580</v>
      </c>
      <c r="B133" s="29" t="s">
        <v>530</v>
      </c>
      <c r="C133" s="27">
        <v>44560</v>
      </c>
      <c r="D133" s="25">
        <v>1688</v>
      </c>
      <c r="E133" s="30" t="s">
        <v>630</v>
      </c>
      <c r="F133" s="27" t="s">
        <v>630</v>
      </c>
      <c r="G133" s="25" t="s">
        <v>630</v>
      </c>
      <c r="H133" s="30" t="s">
        <v>630</v>
      </c>
      <c r="I133" s="30" t="s">
        <v>579</v>
      </c>
      <c r="J133" s="31">
        <v>10985016</v>
      </c>
      <c r="K133" s="31"/>
      <c r="L133" s="6">
        <f t="shared" si="10"/>
        <v>0</v>
      </c>
      <c r="M133" s="6">
        <f t="shared" si="11"/>
        <v>0</v>
      </c>
      <c r="N133" s="31">
        <f t="shared" si="9"/>
        <v>3736400</v>
      </c>
      <c r="O133" s="31">
        <v>800000</v>
      </c>
      <c r="P133" s="31">
        <v>1600000</v>
      </c>
      <c r="Q133" s="31">
        <v>1336400</v>
      </c>
      <c r="R133" s="25" t="s">
        <v>581</v>
      </c>
      <c r="S133" s="25"/>
      <c r="T133" s="30"/>
      <c r="U133" s="30"/>
      <c r="V133" s="27">
        <v>44682</v>
      </c>
      <c r="W133" s="27">
        <v>44743</v>
      </c>
      <c r="X133" s="27">
        <v>44805</v>
      </c>
      <c r="Y133" s="30"/>
    </row>
    <row r="134" spans="1:25" ht="78.75" customHeight="1" x14ac:dyDescent="0.25">
      <c r="A134" s="26" t="s">
        <v>583</v>
      </c>
      <c r="B134" s="29" t="s">
        <v>531</v>
      </c>
      <c r="C134" s="27">
        <v>44560</v>
      </c>
      <c r="D134" s="25">
        <v>1688</v>
      </c>
      <c r="E134" s="30" t="s">
        <v>630</v>
      </c>
      <c r="F134" s="27" t="s">
        <v>630</v>
      </c>
      <c r="G134" s="25" t="s">
        <v>630</v>
      </c>
      <c r="H134" s="30" t="s">
        <v>630</v>
      </c>
      <c r="I134" s="30" t="s">
        <v>582</v>
      </c>
      <c r="J134" s="31">
        <v>559438</v>
      </c>
      <c r="K134" s="31"/>
      <c r="L134" s="6">
        <f t="shared" si="10"/>
        <v>0</v>
      </c>
      <c r="M134" s="6">
        <f t="shared" si="11"/>
        <v>0</v>
      </c>
      <c r="N134" s="31">
        <f t="shared" si="9"/>
        <v>960900</v>
      </c>
      <c r="O134" s="31">
        <v>480000</v>
      </c>
      <c r="P134" s="31">
        <v>480900</v>
      </c>
      <c r="Q134" s="31"/>
      <c r="R134" s="25" t="s">
        <v>581</v>
      </c>
      <c r="S134" s="25"/>
      <c r="T134" s="30"/>
      <c r="U134" s="30"/>
      <c r="V134" s="27">
        <v>44652</v>
      </c>
      <c r="W134" s="27">
        <v>44713</v>
      </c>
      <c r="X134" s="27"/>
      <c r="Y134" s="30"/>
    </row>
    <row r="135" spans="1:25" ht="94.5" customHeight="1" x14ac:dyDescent="0.25">
      <c r="A135" s="26" t="s">
        <v>585</v>
      </c>
      <c r="B135" s="29" t="s">
        <v>532</v>
      </c>
      <c r="C135" s="27">
        <v>44560</v>
      </c>
      <c r="D135" s="25">
        <v>1688</v>
      </c>
      <c r="E135" s="30" t="s">
        <v>630</v>
      </c>
      <c r="F135" s="27" t="s">
        <v>630</v>
      </c>
      <c r="G135" s="25" t="s">
        <v>630</v>
      </c>
      <c r="H135" s="30" t="s">
        <v>630</v>
      </c>
      <c r="I135" s="30" t="s">
        <v>584</v>
      </c>
      <c r="J135" s="31">
        <v>20957896.800000001</v>
      </c>
      <c r="K135" s="31"/>
      <c r="L135" s="6">
        <f t="shared" si="10"/>
        <v>0</v>
      </c>
      <c r="M135" s="6">
        <f t="shared" si="11"/>
        <v>0</v>
      </c>
      <c r="N135" s="31">
        <f t="shared" si="9"/>
        <v>164880</v>
      </c>
      <c r="O135" s="31">
        <v>164880</v>
      </c>
      <c r="P135" s="31"/>
      <c r="Q135" s="31"/>
      <c r="R135" s="25" t="s">
        <v>581</v>
      </c>
      <c r="S135" s="25"/>
      <c r="T135" s="30"/>
      <c r="U135" s="30"/>
      <c r="V135" s="27">
        <v>44621</v>
      </c>
      <c r="W135" s="27"/>
      <c r="X135" s="27"/>
      <c r="Y135" s="30"/>
    </row>
    <row r="136" spans="1:25" ht="94.5" customHeight="1" x14ac:dyDescent="0.25">
      <c r="A136" s="26" t="s">
        <v>587</v>
      </c>
      <c r="B136" s="29" t="s">
        <v>533</v>
      </c>
      <c r="C136" s="27">
        <v>44560</v>
      </c>
      <c r="D136" s="25">
        <v>1416</v>
      </c>
      <c r="E136" s="30"/>
      <c r="F136" s="27">
        <v>44595</v>
      </c>
      <c r="G136" s="25" t="s">
        <v>1134</v>
      </c>
      <c r="H136" s="30" t="s">
        <v>80</v>
      </c>
      <c r="I136" s="30" t="s">
        <v>586</v>
      </c>
      <c r="J136" s="31">
        <v>465160504.31999999</v>
      </c>
      <c r="K136" s="31">
        <v>465160504.31999999</v>
      </c>
      <c r="L136" s="6">
        <f t="shared" si="10"/>
        <v>465160504.31999999</v>
      </c>
      <c r="M136" s="6">
        <f t="shared" si="11"/>
        <v>465160504.31999999</v>
      </c>
      <c r="N136" s="31">
        <f t="shared" si="9"/>
        <v>34713.599999999999</v>
      </c>
      <c r="O136" s="31">
        <v>15422.4</v>
      </c>
      <c r="P136" s="31">
        <v>19291.2</v>
      </c>
      <c r="Q136" s="31"/>
      <c r="R136" s="25" t="s">
        <v>56</v>
      </c>
      <c r="S136" s="25" t="s">
        <v>23</v>
      </c>
      <c r="T136" s="30" t="s">
        <v>1075</v>
      </c>
      <c r="U136" s="30" t="s">
        <v>79</v>
      </c>
      <c r="V136" s="27">
        <v>44713</v>
      </c>
      <c r="W136" s="27">
        <v>44835</v>
      </c>
      <c r="X136" s="27"/>
      <c r="Y136" s="30" t="s">
        <v>71</v>
      </c>
    </row>
    <row r="137" spans="1:25" ht="78.75" customHeight="1" x14ac:dyDescent="0.25">
      <c r="A137" s="26" t="s">
        <v>589</v>
      </c>
      <c r="B137" s="29" t="s">
        <v>534</v>
      </c>
      <c r="C137" s="27">
        <v>44560</v>
      </c>
      <c r="D137" s="25">
        <v>1688</v>
      </c>
      <c r="E137" s="30"/>
      <c r="F137" s="27">
        <v>44592</v>
      </c>
      <c r="G137" s="25" t="s">
        <v>1135</v>
      </c>
      <c r="H137" s="30" t="s">
        <v>1137</v>
      </c>
      <c r="I137" s="30" t="s">
        <v>588</v>
      </c>
      <c r="J137" s="31">
        <v>4358119.5</v>
      </c>
      <c r="K137" s="31">
        <v>4358119.5</v>
      </c>
      <c r="L137" s="6">
        <f t="shared" si="10"/>
        <v>4358119.5</v>
      </c>
      <c r="M137" s="6">
        <f t="shared" si="11"/>
        <v>4358119.5</v>
      </c>
      <c r="N137" s="31">
        <f t="shared" si="9"/>
        <v>26778</v>
      </c>
      <c r="O137" s="31">
        <v>26778</v>
      </c>
      <c r="P137" s="31"/>
      <c r="Q137" s="31"/>
      <c r="R137" s="25" t="s">
        <v>581</v>
      </c>
      <c r="S137" s="25" t="s">
        <v>23</v>
      </c>
      <c r="T137" s="30" t="s">
        <v>1138</v>
      </c>
      <c r="U137" s="30" t="s">
        <v>1139</v>
      </c>
      <c r="V137" s="27">
        <v>44621</v>
      </c>
      <c r="W137" s="27"/>
      <c r="X137" s="27"/>
      <c r="Y137" s="30" t="s">
        <v>71</v>
      </c>
    </row>
    <row r="138" spans="1:25" ht="63" customHeight="1" x14ac:dyDescent="0.25">
      <c r="A138" s="26" t="s">
        <v>591</v>
      </c>
      <c r="B138" s="29" t="s">
        <v>535</v>
      </c>
      <c r="C138" s="27">
        <v>44560</v>
      </c>
      <c r="D138" s="25">
        <v>1688</v>
      </c>
      <c r="E138" s="30" t="s">
        <v>630</v>
      </c>
      <c r="F138" s="27" t="s">
        <v>630</v>
      </c>
      <c r="G138" s="25" t="s">
        <v>630</v>
      </c>
      <c r="H138" s="30" t="s">
        <v>630</v>
      </c>
      <c r="I138" s="30" t="s">
        <v>590</v>
      </c>
      <c r="J138" s="31">
        <v>93895786.170000002</v>
      </c>
      <c r="K138" s="31"/>
      <c r="L138" s="6">
        <f t="shared" si="10"/>
        <v>0</v>
      </c>
      <c r="M138" s="6">
        <f t="shared" si="11"/>
        <v>0</v>
      </c>
      <c r="N138" s="31">
        <f t="shared" si="9"/>
        <v>1050641</v>
      </c>
      <c r="O138" s="31">
        <v>1050641</v>
      </c>
      <c r="P138" s="31"/>
      <c r="Q138" s="31"/>
      <c r="R138" s="25" t="s">
        <v>581</v>
      </c>
      <c r="S138" s="25"/>
      <c r="T138" s="30"/>
      <c r="U138" s="30"/>
      <c r="V138" s="27">
        <v>44621</v>
      </c>
      <c r="W138" s="27"/>
      <c r="X138" s="27"/>
      <c r="Y138" s="30"/>
    </row>
    <row r="139" spans="1:25" ht="78.75" customHeight="1" x14ac:dyDescent="0.25">
      <c r="A139" s="26" t="s">
        <v>593</v>
      </c>
      <c r="B139" s="29" t="s">
        <v>536</v>
      </c>
      <c r="C139" s="27">
        <v>44560</v>
      </c>
      <c r="D139" s="25">
        <v>1688</v>
      </c>
      <c r="E139" s="30" t="s">
        <v>630</v>
      </c>
      <c r="F139" s="27" t="s">
        <v>630</v>
      </c>
      <c r="G139" s="25" t="s">
        <v>630</v>
      </c>
      <c r="H139" s="30" t="s">
        <v>630</v>
      </c>
      <c r="I139" s="30" t="s">
        <v>592</v>
      </c>
      <c r="J139" s="31">
        <v>1005684.4</v>
      </c>
      <c r="K139" s="31"/>
      <c r="L139" s="6">
        <f t="shared" si="10"/>
        <v>0</v>
      </c>
      <c r="M139" s="6">
        <f t="shared" si="11"/>
        <v>0</v>
      </c>
      <c r="N139" s="31">
        <f t="shared" si="9"/>
        <v>18610</v>
      </c>
      <c r="O139" s="31">
        <v>18610</v>
      </c>
      <c r="P139" s="31"/>
      <c r="Q139" s="31"/>
      <c r="R139" s="25" t="s">
        <v>581</v>
      </c>
      <c r="S139" s="25"/>
      <c r="T139" s="30"/>
      <c r="U139" s="30"/>
      <c r="V139" s="27">
        <v>44621</v>
      </c>
      <c r="W139" s="27"/>
      <c r="X139" s="27"/>
      <c r="Y139" s="30"/>
    </row>
    <row r="140" spans="1:25" ht="78.75" customHeight="1" x14ac:dyDescent="0.25">
      <c r="A140" s="26" t="s">
        <v>595</v>
      </c>
      <c r="B140" s="29" t="s">
        <v>537</v>
      </c>
      <c r="C140" s="27">
        <v>44560</v>
      </c>
      <c r="D140" s="25">
        <v>1688</v>
      </c>
      <c r="E140" s="30" t="s">
        <v>630</v>
      </c>
      <c r="F140" s="27" t="s">
        <v>630</v>
      </c>
      <c r="G140" s="25" t="s">
        <v>630</v>
      </c>
      <c r="H140" s="30" t="s">
        <v>630</v>
      </c>
      <c r="I140" s="30" t="s">
        <v>594</v>
      </c>
      <c r="J140" s="31">
        <v>32367530.25</v>
      </c>
      <c r="K140" s="31"/>
      <c r="L140" s="6">
        <f t="shared" si="10"/>
        <v>0</v>
      </c>
      <c r="M140" s="6">
        <f t="shared" si="11"/>
        <v>0</v>
      </c>
      <c r="N140" s="31">
        <f t="shared" si="9"/>
        <v>964755</v>
      </c>
      <c r="O140" s="31">
        <v>964755</v>
      </c>
      <c r="P140" s="31"/>
      <c r="Q140" s="31"/>
      <c r="R140" s="25" t="s">
        <v>581</v>
      </c>
      <c r="S140" s="25"/>
      <c r="T140" s="30"/>
      <c r="U140" s="30"/>
      <c r="V140" s="27">
        <v>44621</v>
      </c>
      <c r="W140" s="27"/>
      <c r="X140" s="27"/>
      <c r="Y140" s="30"/>
    </row>
    <row r="141" spans="1:25" ht="94.5" customHeight="1" x14ac:dyDescent="0.25">
      <c r="A141" s="26" t="s">
        <v>597</v>
      </c>
      <c r="B141" s="29" t="s">
        <v>538</v>
      </c>
      <c r="C141" s="27">
        <v>44560</v>
      </c>
      <c r="D141" s="25">
        <v>1688</v>
      </c>
      <c r="E141" s="30"/>
      <c r="F141" s="27">
        <v>44608</v>
      </c>
      <c r="G141" s="25" t="s">
        <v>1136</v>
      </c>
      <c r="H141" s="30" t="s">
        <v>1137</v>
      </c>
      <c r="I141" s="30" t="s">
        <v>596</v>
      </c>
      <c r="J141" s="31">
        <v>404874591</v>
      </c>
      <c r="K141" s="31">
        <v>404874591</v>
      </c>
      <c r="L141" s="6">
        <f t="shared" si="10"/>
        <v>404874591</v>
      </c>
      <c r="M141" s="6">
        <f t="shared" si="11"/>
        <v>404874591</v>
      </c>
      <c r="N141" s="31">
        <f t="shared" si="9"/>
        <v>824340</v>
      </c>
      <c r="O141" s="31">
        <v>824340</v>
      </c>
      <c r="P141" s="31"/>
      <c r="Q141" s="31"/>
      <c r="R141" s="25" t="s">
        <v>581</v>
      </c>
      <c r="S141" s="25" t="s">
        <v>23</v>
      </c>
      <c r="T141" s="30" t="s">
        <v>1140</v>
      </c>
      <c r="U141" s="30" t="s">
        <v>685</v>
      </c>
      <c r="V141" s="27">
        <v>44621</v>
      </c>
      <c r="W141" s="27"/>
      <c r="X141" s="27"/>
      <c r="Y141" s="30" t="s">
        <v>71</v>
      </c>
    </row>
    <row r="142" spans="1:25" ht="94.5" customHeight="1" x14ac:dyDescent="0.25">
      <c r="A142" s="26" t="s">
        <v>599</v>
      </c>
      <c r="B142" s="29" t="s">
        <v>539</v>
      </c>
      <c r="C142" s="27">
        <v>44560</v>
      </c>
      <c r="D142" s="25">
        <v>1416</v>
      </c>
      <c r="E142" s="30"/>
      <c r="F142" s="27">
        <v>44600</v>
      </c>
      <c r="G142" s="25" t="s">
        <v>1141</v>
      </c>
      <c r="H142" s="30" t="s">
        <v>80</v>
      </c>
      <c r="I142" s="30" t="s">
        <v>598</v>
      </c>
      <c r="J142" s="31">
        <v>598617915.84000003</v>
      </c>
      <c r="K142" s="31">
        <v>598617915.84000003</v>
      </c>
      <c r="L142" s="6">
        <f t="shared" si="10"/>
        <v>598617915.84000003</v>
      </c>
      <c r="M142" s="6">
        <f t="shared" si="11"/>
        <v>598617915.84000003</v>
      </c>
      <c r="N142" s="31">
        <f t="shared" si="9"/>
        <v>43999.199999999997</v>
      </c>
      <c r="O142" s="31">
        <v>22380</v>
      </c>
      <c r="P142" s="31">
        <v>7036.8</v>
      </c>
      <c r="Q142" s="31">
        <v>14582.4</v>
      </c>
      <c r="R142" s="25" t="s">
        <v>27</v>
      </c>
      <c r="S142" s="25" t="s">
        <v>23</v>
      </c>
      <c r="T142" s="30" t="s">
        <v>1075</v>
      </c>
      <c r="U142" s="30" t="s">
        <v>79</v>
      </c>
      <c r="V142" s="27">
        <v>44635</v>
      </c>
      <c r="W142" s="27">
        <v>44713</v>
      </c>
      <c r="X142" s="27">
        <v>44835</v>
      </c>
      <c r="Y142" s="30" t="s">
        <v>71</v>
      </c>
    </row>
    <row r="143" spans="1:25" ht="47.25" customHeight="1" x14ac:dyDescent="0.25">
      <c r="A143" s="26" t="s">
        <v>600</v>
      </c>
      <c r="B143" s="29" t="s">
        <v>540</v>
      </c>
      <c r="C143" s="27">
        <v>44560</v>
      </c>
      <c r="D143" s="25">
        <v>1416</v>
      </c>
      <c r="E143" s="30"/>
      <c r="F143" s="27">
        <v>44601</v>
      </c>
      <c r="G143" s="25" t="s">
        <v>1142</v>
      </c>
      <c r="H143" s="30" t="s">
        <v>76</v>
      </c>
      <c r="I143" s="30" t="s">
        <v>369</v>
      </c>
      <c r="J143" s="31">
        <v>721773147.60000002</v>
      </c>
      <c r="K143" s="31">
        <v>689289320.70000005</v>
      </c>
      <c r="L143" s="6">
        <f t="shared" si="10"/>
        <v>689289320.70000005</v>
      </c>
      <c r="M143" s="6">
        <f t="shared" si="11"/>
        <v>689289320.70000005</v>
      </c>
      <c r="N143" s="31">
        <f t="shared" si="9"/>
        <v>747270</v>
      </c>
      <c r="O143" s="31">
        <v>747270</v>
      </c>
      <c r="P143" s="31"/>
      <c r="Q143" s="31"/>
      <c r="R143" s="25" t="s">
        <v>47</v>
      </c>
      <c r="S143" s="30" t="s">
        <v>1143</v>
      </c>
      <c r="T143" s="30" t="s">
        <v>1144</v>
      </c>
      <c r="U143" s="30" t="s">
        <v>1145</v>
      </c>
      <c r="V143" s="27">
        <v>44621</v>
      </c>
      <c r="W143" s="27"/>
      <c r="X143" s="27"/>
      <c r="Y143" s="30" t="s">
        <v>71</v>
      </c>
    </row>
    <row r="144" spans="1:25" ht="63" customHeight="1" x14ac:dyDescent="0.25">
      <c r="A144" s="26" t="s">
        <v>602</v>
      </c>
      <c r="B144" s="29" t="s">
        <v>541</v>
      </c>
      <c r="C144" s="27">
        <v>44560</v>
      </c>
      <c r="D144" s="25">
        <v>1416</v>
      </c>
      <c r="E144" s="30"/>
      <c r="F144" s="27">
        <v>44600</v>
      </c>
      <c r="G144" s="25" t="s">
        <v>1146</v>
      </c>
      <c r="H144" s="30" t="s">
        <v>77</v>
      </c>
      <c r="I144" s="30" t="s">
        <v>601</v>
      </c>
      <c r="J144" s="31">
        <v>661891312.5</v>
      </c>
      <c r="K144" s="31">
        <v>661891312.5</v>
      </c>
      <c r="L144" s="6">
        <f t="shared" si="10"/>
        <v>661891312.5</v>
      </c>
      <c r="M144" s="6">
        <f t="shared" si="11"/>
        <v>661891312.5</v>
      </c>
      <c r="N144" s="31">
        <f t="shared" si="9"/>
        <v>178950</v>
      </c>
      <c r="O144" s="31">
        <v>178950</v>
      </c>
      <c r="P144" s="31"/>
      <c r="Q144" s="31"/>
      <c r="R144" s="25" t="s">
        <v>56</v>
      </c>
      <c r="S144" s="25" t="s">
        <v>39</v>
      </c>
      <c r="T144" s="30" t="s">
        <v>1147</v>
      </c>
      <c r="U144" s="30" t="s">
        <v>685</v>
      </c>
      <c r="V144" s="27">
        <v>44666</v>
      </c>
      <c r="W144" s="27"/>
      <c r="X144" s="27"/>
      <c r="Y144" s="30" t="s">
        <v>71</v>
      </c>
    </row>
    <row r="145" spans="1:25" ht="94.5" customHeight="1" x14ac:dyDescent="0.25">
      <c r="A145" s="26" t="s">
        <v>603</v>
      </c>
      <c r="B145" s="29" t="s">
        <v>542</v>
      </c>
      <c r="C145" s="27">
        <v>44560</v>
      </c>
      <c r="D145" s="25">
        <v>1416</v>
      </c>
      <c r="E145" s="30"/>
      <c r="F145" s="27">
        <v>44592</v>
      </c>
      <c r="G145" s="25" t="s">
        <v>1148</v>
      </c>
      <c r="H145" s="30" t="s">
        <v>698</v>
      </c>
      <c r="I145" s="30" t="s">
        <v>273</v>
      </c>
      <c r="J145" s="31">
        <v>485188000</v>
      </c>
      <c r="K145" s="31">
        <v>485188000</v>
      </c>
      <c r="L145" s="6">
        <f t="shared" si="10"/>
        <v>485188000</v>
      </c>
      <c r="M145" s="6">
        <f t="shared" si="11"/>
        <v>485188000</v>
      </c>
      <c r="N145" s="31">
        <f t="shared" si="9"/>
        <v>400000</v>
      </c>
      <c r="O145" s="31">
        <v>200000</v>
      </c>
      <c r="P145" s="31">
        <v>200000</v>
      </c>
      <c r="Q145" s="31"/>
      <c r="R145" s="25" t="s">
        <v>47</v>
      </c>
      <c r="S145" s="30" t="s">
        <v>1143</v>
      </c>
      <c r="T145" s="30" t="s">
        <v>1149</v>
      </c>
      <c r="U145" s="30" t="s">
        <v>1150</v>
      </c>
      <c r="V145" s="27">
        <v>44621</v>
      </c>
      <c r="W145" s="27">
        <v>44866</v>
      </c>
      <c r="X145" s="27"/>
      <c r="Y145" s="30" t="s">
        <v>71</v>
      </c>
    </row>
    <row r="146" spans="1:25" ht="63" customHeight="1" x14ac:dyDescent="0.25">
      <c r="A146" s="26" t="s">
        <v>605</v>
      </c>
      <c r="B146" s="29" t="s">
        <v>543</v>
      </c>
      <c r="C146" s="27">
        <v>44560</v>
      </c>
      <c r="D146" s="25">
        <v>1416</v>
      </c>
      <c r="E146" s="30"/>
      <c r="F146" s="27">
        <v>44600</v>
      </c>
      <c r="G146" s="25" t="s">
        <v>1151</v>
      </c>
      <c r="H146" s="30" t="s">
        <v>77</v>
      </c>
      <c r="I146" s="30" t="s">
        <v>604</v>
      </c>
      <c r="J146" s="31">
        <v>660781687.5</v>
      </c>
      <c r="K146" s="31">
        <v>660781687.5</v>
      </c>
      <c r="L146" s="6">
        <f t="shared" si="10"/>
        <v>660781687.5</v>
      </c>
      <c r="M146" s="6">
        <f t="shared" si="11"/>
        <v>660781687.5</v>
      </c>
      <c r="N146" s="31">
        <f t="shared" si="9"/>
        <v>178650</v>
      </c>
      <c r="O146" s="31">
        <v>178650</v>
      </c>
      <c r="P146" s="31"/>
      <c r="Q146" s="31"/>
      <c r="R146" s="25" t="s">
        <v>56</v>
      </c>
      <c r="S146" s="25" t="s">
        <v>39</v>
      </c>
      <c r="T146" s="30" t="s">
        <v>1147</v>
      </c>
      <c r="U146" s="30" t="s">
        <v>685</v>
      </c>
      <c r="V146" s="27">
        <v>44666</v>
      </c>
      <c r="W146" s="27"/>
      <c r="X146" s="27"/>
      <c r="Y146" s="30" t="s">
        <v>71</v>
      </c>
    </row>
    <row r="147" spans="1:25" ht="47.25" customHeight="1" x14ac:dyDescent="0.25">
      <c r="A147" s="26" t="s">
        <v>606</v>
      </c>
      <c r="B147" s="29" t="s">
        <v>544</v>
      </c>
      <c r="C147" s="27">
        <v>44560</v>
      </c>
      <c r="D147" s="25">
        <v>1416</v>
      </c>
      <c r="E147" s="30"/>
      <c r="F147" s="27">
        <v>44592</v>
      </c>
      <c r="G147" s="25" t="s">
        <v>1152</v>
      </c>
      <c r="H147" s="30" t="s">
        <v>120</v>
      </c>
      <c r="I147" s="30" t="s">
        <v>545</v>
      </c>
      <c r="J147" s="31">
        <v>380578755.19999999</v>
      </c>
      <c r="K147" s="31">
        <v>380578755.19999999</v>
      </c>
      <c r="L147" s="6">
        <v>380578755.19999999</v>
      </c>
      <c r="M147" s="6">
        <f t="shared" si="11"/>
        <v>380578755.19999999</v>
      </c>
      <c r="N147" s="31">
        <f t="shared" si="9"/>
        <v>1472828</v>
      </c>
      <c r="O147" s="31">
        <v>1472828</v>
      </c>
      <c r="P147" s="31"/>
      <c r="Q147" s="31"/>
      <c r="R147" s="25" t="s">
        <v>27</v>
      </c>
      <c r="S147" s="25" t="s">
        <v>23</v>
      </c>
      <c r="T147" s="30" t="s">
        <v>622</v>
      </c>
      <c r="U147" s="30" t="s">
        <v>78</v>
      </c>
      <c r="V147" s="27">
        <v>44713</v>
      </c>
      <c r="W147" s="27"/>
      <c r="X147" s="27"/>
      <c r="Y147" s="30" t="s">
        <v>71</v>
      </c>
    </row>
  </sheetData>
  <autoFilter ref="A1:Y147">
    <filterColumn colId="13" showButton="0"/>
    <filterColumn colId="14" showButton="0"/>
    <filterColumn colId="15" showButton="0"/>
    <filterColumn colId="21" showButton="0"/>
    <filterColumn colId="22" showButton="0"/>
  </autoFilter>
  <mergeCells count="20">
    <mergeCell ref="E1:E2"/>
    <mergeCell ref="A1:A2"/>
    <mergeCell ref="B1:B2"/>
    <mergeCell ref="C1:C2"/>
    <mergeCell ref="D1:D2"/>
    <mergeCell ref="F1:F2"/>
    <mergeCell ref="G1:G2"/>
    <mergeCell ref="H1:H2"/>
    <mergeCell ref="I1:I2"/>
    <mergeCell ref="J1:J2"/>
    <mergeCell ref="K1:K2"/>
    <mergeCell ref="L1:L2"/>
    <mergeCell ref="M1:M2"/>
    <mergeCell ref="T1:T2"/>
    <mergeCell ref="N1:Q1"/>
    <mergeCell ref="R1:R2"/>
    <mergeCell ref="S1:S2"/>
    <mergeCell ref="U1:U2"/>
    <mergeCell ref="V1:X1"/>
    <mergeCell ref="Y1:Y2"/>
  </mergeCells>
  <hyperlinks>
    <hyperlink ref="E10" r:id="rId1"/>
    <hyperlink ref="E41" r:id="rId2"/>
    <hyperlink ref="E40" r:id="rId3"/>
    <hyperlink ref="E33" r:id="rId4"/>
    <hyperlink ref="E37" r:id="rId5"/>
    <hyperlink ref="E38" r:id="rId6"/>
    <hyperlink ref="E43" r:id="rId7"/>
    <hyperlink ref="E3" r:id="rId8"/>
    <hyperlink ref="E4" r:id="rId9"/>
    <hyperlink ref="E6" r:id="rId10"/>
    <hyperlink ref="E7" r:id="rId11"/>
    <hyperlink ref="E9" r:id="rId12"/>
    <hyperlink ref="E8" r:id="rId13"/>
    <hyperlink ref="E11" r:id="rId14"/>
    <hyperlink ref="E12" r:id="rId15"/>
    <hyperlink ref="E13" r:id="rId16"/>
    <hyperlink ref="E17" r:id="rId17"/>
    <hyperlink ref="E18" r:id="rId18"/>
    <hyperlink ref="E21" r:id="rId19"/>
    <hyperlink ref="E28" r:id="rId20"/>
    <hyperlink ref="E26" r:id="rId21"/>
    <hyperlink ref="E27" r:id="rId22"/>
    <hyperlink ref="E29" r:id="rId23"/>
    <hyperlink ref="E62" r:id="rId24"/>
    <hyperlink ref="E57" r:id="rId25"/>
    <hyperlink ref="E51" r:id="rId26"/>
    <hyperlink ref="E49" r:id="rId27"/>
    <hyperlink ref="E68" r:id="rId28"/>
    <hyperlink ref="E70" r:id="rId29"/>
    <hyperlink ref="E52" r:id="rId30"/>
    <hyperlink ref="E63" r:id="rId31"/>
    <hyperlink ref="E73" r:id="rId32"/>
    <hyperlink ref="E69" r:id="rId33"/>
    <hyperlink ref="E75" r:id="rId34"/>
    <hyperlink ref="E86" r:id="rId35"/>
    <hyperlink ref="E89" r:id="rId36"/>
    <hyperlink ref="E80" r:id="rId37"/>
    <hyperlink ref="E45" r:id="rId38"/>
    <hyperlink ref="E111" r:id="rId39"/>
    <hyperlink ref="E46" r:id="rId40"/>
    <hyperlink ref="E48" r:id="rId41"/>
    <hyperlink ref="E107" r:id="rId42"/>
    <hyperlink ref="E67" r:id="rId43"/>
    <hyperlink ref="E72" r:id="rId44"/>
    <hyperlink ref="E95" r:id="rId45"/>
    <hyperlink ref="E105" r:id="rId46"/>
    <hyperlink ref="E106" r:id="rId47"/>
    <hyperlink ref="E61" r:id="rId48"/>
    <hyperlink ref="E65" r:id="rId49"/>
    <hyperlink ref="E71" r:id="rId50"/>
    <hyperlink ref="E64" r:id="rId51"/>
    <hyperlink ref="E30" r:id="rId52"/>
    <hyperlink ref="E31" r:id="rId53"/>
    <hyperlink ref="E32" r:id="rId54"/>
    <hyperlink ref="E44" r:id="rId55"/>
    <hyperlink ref="E34" r:id="rId56"/>
    <hyperlink ref="E35" r:id="rId57"/>
    <hyperlink ref="E36" r:id="rId58"/>
    <hyperlink ref="E42" r:id="rId59"/>
    <hyperlink ref="E47" r:id="rId60"/>
    <hyperlink ref="E50" r:id="rId61"/>
    <hyperlink ref="E53" r:id="rId62"/>
    <hyperlink ref="E54" r:id="rId63"/>
    <hyperlink ref="E55" r:id="rId64"/>
    <hyperlink ref="E56" r:id="rId65"/>
    <hyperlink ref="E58" r:id="rId66"/>
    <hyperlink ref="E66" r:id="rId67"/>
    <hyperlink ref="E97" r:id="rId68"/>
    <hyperlink ref="E101" r:id="rId69"/>
    <hyperlink ref="E102" r:id="rId70"/>
    <hyperlink ref="E91" r:id="rId71"/>
    <hyperlink ref="E100" r:id="rId72"/>
    <hyperlink ref="E92" r:id="rId73"/>
    <hyperlink ref="E81" r:id="rId74"/>
    <hyperlink ref="E90" r:id="rId75"/>
    <hyperlink ref="E103" r:id="rId76"/>
    <hyperlink ref="E74" r:id="rId77"/>
    <hyperlink ref="E76" r:id="rId78"/>
    <hyperlink ref="E77" r:id="rId79"/>
    <hyperlink ref="E79" r:id="rId80"/>
    <hyperlink ref="E82" r:id="rId81"/>
    <hyperlink ref="E83" r:id="rId82"/>
    <hyperlink ref="E84" r:id="rId83"/>
    <hyperlink ref="E85" r:id="rId84"/>
    <hyperlink ref="E88" r:id="rId85"/>
    <hyperlink ref="E93" r:id="rId86"/>
    <hyperlink ref="E94" r:id="rId87"/>
    <hyperlink ref="E109" r:id="rId88"/>
    <hyperlink ref="E122" r:id="rId89"/>
    <hyperlink ref="E125" r:id="rId90"/>
    <hyperlink ref="E108" r:id="rId91"/>
    <hyperlink ref="E127" r:id="rId92"/>
    <hyperlink ref="E129" r:id="rId93"/>
    <hyperlink ref="E78" r:id="rId94"/>
    <hyperlink ref="E96" r:id="rId95"/>
    <hyperlink ref="E98" r:id="rId96"/>
    <hyperlink ref="E99" r:id="rId97"/>
  </hyperlinks>
  <pageMargins left="0.70866141732283472" right="0.70866141732283472" top="0.74803149606299213" bottom="0.74803149606299213" header="0.31496062992125984" footer="0.31496062992125984"/>
  <pageSetup paperSize="9" scale="10" orientation="portrait" r:id="rId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
  <sheetViews>
    <sheetView tabSelected="1" view="pageBreakPreview" zoomScale="60" zoomScaleNormal="80" workbookViewId="0">
      <pane xSplit="1" ySplit="2" topLeftCell="B144" activePane="bottomRight" state="frozen"/>
      <selection pane="topRight" activeCell="E1" sqref="E1"/>
      <selection pane="bottomLeft" activeCell="A3" sqref="A3"/>
      <selection pane="bottomRight" activeCell="J1" sqref="J1:J2"/>
    </sheetView>
  </sheetViews>
  <sheetFormatPr defaultRowHeight="15.75" x14ac:dyDescent="0.25"/>
  <cols>
    <col min="1" max="1" width="44.28515625" style="41" customWidth="1"/>
    <col min="2" max="2" width="26.7109375" style="3" customWidth="1"/>
    <col min="3" max="3" width="13" style="42" customWidth="1"/>
    <col min="4" max="4" width="18.5703125" style="3" customWidth="1"/>
    <col min="5" max="5" width="31.140625" style="52" hidden="1" customWidth="1"/>
    <col min="6" max="6" width="27.42578125" style="40" hidden="1" customWidth="1"/>
    <col min="7" max="7" width="13.85546875" style="42" hidden="1" customWidth="1"/>
    <col min="8" max="8" width="32.85546875" style="3" hidden="1" customWidth="1"/>
    <col min="9" max="9" width="22.140625" style="40" hidden="1" customWidth="1"/>
    <col min="10" max="10" width="30.85546875" style="40" customWidth="1"/>
    <col min="11" max="11" width="21.7109375" style="3" customWidth="1"/>
    <col min="12" max="12" width="19.85546875" style="3" customWidth="1"/>
    <col min="13" max="14" width="20.140625" style="3" customWidth="1"/>
    <col min="15" max="15" width="18.5703125" style="3" customWidth="1"/>
    <col min="16" max="16" width="17.140625" style="3" customWidth="1"/>
    <col min="17" max="17" width="16.28515625" style="3" customWidth="1"/>
    <col min="18" max="18" width="17.5703125" style="43" customWidth="1"/>
    <col min="19" max="19" width="17.5703125" style="3" customWidth="1"/>
    <col min="20" max="20" width="9.140625" style="3"/>
    <col min="21" max="21" width="17.28515625" style="40" customWidth="1"/>
    <col min="22" max="22" width="33.28515625" style="40" customWidth="1"/>
    <col min="23" max="23" width="16.140625" style="42" customWidth="1"/>
    <col min="24" max="24" width="15.140625" style="42" customWidth="1"/>
    <col min="25" max="25" width="13.28515625" style="42" customWidth="1"/>
    <col min="26" max="26" width="16.7109375" style="40" customWidth="1"/>
    <col min="27" max="16384" width="9.140625" style="3"/>
  </cols>
  <sheetData>
    <row r="1" spans="1:26" ht="103.5" customHeight="1" x14ac:dyDescent="0.25">
      <c r="A1" s="14" t="s">
        <v>0</v>
      </c>
      <c r="B1" s="15" t="s">
        <v>13</v>
      </c>
      <c r="C1" s="8" t="s">
        <v>1</v>
      </c>
      <c r="D1" s="16" t="s">
        <v>58</v>
      </c>
      <c r="E1" s="13" t="s">
        <v>2</v>
      </c>
      <c r="F1" s="10" t="s">
        <v>6</v>
      </c>
      <c r="G1" s="8" t="s">
        <v>3</v>
      </c>
      <c r="H1" s="10" t="s">
        <v>4</v>
      </c>
      <c r="I1" s="10" t="s">
        <v>5</v>
      </c>
      <c r="J1" s="10" t="s">
        <v>7</v>
      </c>
      <c r="K1" s="12" t="s">
        <v>8</v>
      </c>
      <c r="L1" s="11" t="s">
        <v>14</v>
      </c>
      <c r="M1" s="11" t="s">
        <v>15</v>
      </c>
      <c r="N1" s="11" t="s">
        <v>159</v>
      </c>
      <c r="O1" s="12" t="s">
        <v>20</v>
      </c>
      <c r="P1" s="12"/>
      <c r="Q1" s="12"/>
      <c r="R1" s="12"/>
      <c r="S1" s="12" t="s">
        <v>228</v>
      </c>
      <c r="T1" s="12" t="s">
        <v>18</v>
      </c>
      <c r="U1" s="9" t="s">
        <v>17</v>
      </c>
      <c r="V1" s="9" t="s">
        <v>19</v>
      </c>
      <c r="W1" s="8" t="s">
        <v>22</v>
      </c>
      <c r="X1" s="8"/>
      <c r="Y1" s="8"/>
      <c r="Z1" s="9" t="s">
        <v>70</v>
      </c>
    </row>
    <row r="2" spans="1:26" ht="44.25" customHeight="1" x14ac:dyDescent="0.25">
      <c r="A2" s="14"/>
      <c r="B2" s="15"/>
      <c r="C2" s="8"/>
      <c r="D2" s="16"/>
      <c r="E2" s="13"/>
      <c r="F2" s="10"/>
      <c r="G2" s="8"/>
      <c r="H2" s="10"/>
      <c r="I2" s="10"/>
      <c r="J2" s="10"/>
      <c r="K2" s="12"/>
      <c r="L2" s="11"/>
      <c r="M2" s="11"/>
      <c r="N2" s="11"/>
      <c r="O2" s="6" t="s">
        <v>21</v>
      </c>
      <c r="P2" s="6" t="s">
        <v>10</v>
      </c>
      <c r="Q2" s="6" t="s">
        <v>11</v>
      </c>
      <c r="R2" s="6" t="s">
        <v>12</v>
      </c>
      <c r="S2" s="12"/>
      <c r="T2" s="12"/>
      <c r="U2" s="9"/>
      <c r="V2" s="9"/>
      <c r="W2" s="5" t="s">
        <v>10</v>
      </c>
      <c r="X2" s="5" t="s">
        <v>11</v>
      </c>
      <c r="Y2" s="5" t="s">
        <v>12</v>
      </c>
      <c r="Z2" s="9"/>
    </row>
    <row r="3" spans="1:26" ht="252" x14ac:dyDescent="0.25">
      <c r="A3" s="26" t="s">
        <v>749</v>
      </c>
      <c r="B3" s="29" t="s">
        <v>750</v>
      </c>
      <c r="C3" s="27">
        <v>44579</v>
      </c>
      <c r="D3" s="25">
        <v>545</v>
      </c>
      <c r="E3" s="29"/>
      <c r="F3" s="30"/>
      <c r="G3" s="27">
        <v>44607</v>
      </c>
      <c r="H3" s="25" t="s">
        <v>1302</v>
      </c>
      <c r="I3" s="30" t="s">
        <v>1217</v>
      </c>
      <c r="J3" s="30" t="s">
        <v>751</v>
      </c>
      <c r="K3" s="31">
        <v>91300000</v>
      </c>
      <c r="L3" s="31">
        <v>86735000</v>
      </c>
      <c r="M3" s="6">
        <f t="shared" ref="M3:N22" si="0">L3</f>
        <v>86735000</v>
      </c>
      <c r="N3" s="6">
        <f t="shared" si="0"/>
        <v>86735000</v>
      </c>
      <c r="O3" s="31">
        <f t="shared" ref="O3:O66" si="1">P3+Q3+R3</f>
        <v>166</v>
      </c>
      <c r="P3" s="31">
        <v>166</v>
      </c>
      <c r="Q3" s="31"/>
      <c r="R3" s="31"/>
      <c r="S3" s="30" t="s">
        <v>911</v>
      </c>
      <c r="T3" s="25" t="s">
        <v>27</v>
      </c>
      <c r="U3" s="30" t="s">
        <v>1304</v>
      </c>
      <c r="V3" s="30" t="s">
        <v>78</v>
      </c>
      <c r="W3" s="27">
        <v>44607</v>
      </c>
      <c r="X3" s="27"/>
      <c r="Y3" s="27"/>
      <c r="Z3" s="30" t="s">
        <v>1211</v>
      </c>
    </row>
    <row r="4" spans="1:26" ht="47.25" x14ac:dyDescent="0.25">
      <c r="A4" s="26" t="s">
        <v>752</v>
      </c>
      <c r="B4" s="29" t="s">
        <v>753</v>
      </c>
      <c r="C4" s="27">
        <v>44580</v>
      </c>
      <c r="D4" s="25">
        <v>1416</v>
      </c>
      <c r="E4" s="29"/>
      <c r="F4" s="30"/>
      <c r="G4" s="27"/>
      <c r="H4" s="25"/>
      <c r="I4" s="30"/>
      <c r="J4" s="30" t="s">
        <v>756</v>
      </c>
      <c r="K4" s="31">
        <v>765023068.5</v>
      </c>
      <c r="L4" s="31"/>
      <c r="M4" s="6">
        <f t="shared" si="0"/>
        <v>0</v>
      </c>
      <c r="N4" s="6">
        <f t="shared" si="0"/>
        <v>0</v>
      </c>
      <c r="O4" s="31">
        <f t="shared" si="1"/>
        <v>2590050</v>
      </c>
      <c r="P4" s="31">
        <v>863350</v>
      </c>
      <c r="Q4" s="31">
        <v>863350</v>
      </c>
      <c r="R4" s="31">
        <v>863350</v>
      </c>
      <c r="S4" s="25"/>
      <c r="T4" s="25" t="s">
        <v>37</v>
      </c>
      <c r="U4" s="30"/>
      <c r="V4" s="30"/>
      <c r="W4" s="27">
        <v>44682</v>
      </c>
      <c r="X4" s="27">
        <v>45047</v>
      </c>
      <c r="Y4" s="27">
        <v>45413</v>
      </c>
      <c r="Z4" s="30"/>
    </row>
    <row r="5" spans="1:26" ht="47.25" x14ac:dyDescent="0.25">
      <c r="A5" s="26" t="s">
        <v>757</v>
      </c>
      <c r="B5" s="29" t="s">
        <v>754</v>
      </c>
      <c r="C5" s="27">
        <v>44580</v>
      </c>
      <c r="D5" s="25">
        <v>1416</v>
      </c>
      <c r="E5" s="29"/>
      <c r="F5" s="30"/>
      <c r="G5" s="27"/>
      <c r="H5" s="25"/>
      <c r="I5" s="30"/>
      <c r="J5" s="30" t="s">
        <v>758</v>
      </c>
      <c r="K5" s="31">
        <v>659336242.5</v>
      </c>
      <c r="L5" s="31"/>
      <c r="M5" s="6">
        <f t="shared" si="0"/>
        <v>0</v>
      </c>
      <c r="N5" s="6">
        <f t="shared" si="0"/>
        <v>0</v>
      </c>
      <c r="O5" s="31">
        <f t="shared" si="1"/>
        <v>23932350</v>
      </c>
      <c r="P5" s="31">
        <v>7977450</v>
      </c>
      <c r="Q5" s="31">
        <v>7977450</v>
      </c>
      <c r="R5" s="31">
        <v>7977450</v>
      </c>
      <c r="S5" s="25"/>
      <c r="T5" s="25" t="s">
        <v>37</v>
      </c>
      <c r="U5" s="30"/>
      <c r="V5" s="30"/>
      <c r="W5" s="27">
        <v>44682</v>
      </c>
      <c r="X5" s="27">
        <v>45047</v>
      </c>
      <c r="Y5" s="27">
        <v>45413</v>
      </c>
      <c r="Z5" s="30"/>
    </row>
    <row r="6" spans="1:26" ht="47.25" x14ac:dyDescent="0.25">
      <c r="A6" s="26" t="s">
        <v>759</v>
      </c>
      <c r="B6" s="29" t="s">
        <v>755</v>
      </c>
      <c r="C6" s="27">
        <v>44580</v>
      </c>
      <c r="D6" s="25">
        <v>1416</v>
      </c>
      <c r="E6" s="29"/>
      <c r="F6" s="30"/>
      <c r="G6" s="27"/>
      <c r="H6" s="25"/>
      <c r="I6" s="30"/>
      <c r="J6" s="30" t="s">
        <v>760</v>
      </c>
      <c r="K6" s="31">
        <v>2656156119</v>
      </c>
      <c r="L6" s="31"/>
      <c r="M6" s="6">
        <f t="shared" si="0"/>
        <v>0</v>
      </c>
      <c r="N6" s="6">
        <f t="shared" si="0"/>
        <v>0</v>
      </c>
      <c r="O6" s="31">
        <f t="shared" si="1"/>
        <v>44409900</v>
      </c>
      <c r="P6" s="31">
        <v>14803300</v>
      </c>
      <c r="Q6" s="31">
        <v>14803300</v>
      </c>
      <c r="R6" s="31">
        <v>14803300</v>
      </c>
      <c r="S6" s="25"/>
      <c r="T6" s="25" t="s">
        <v>37</v>
      </c>
      <c r="U6" s="30"/>
      <c r="V6" s="30"/>
      <c r="W6" s="27">
        <v>44682</v>
      </c>
      <c r="X6" s="27">
        <v>45047</v>
      </c>
      <c r="Y6" s="27">
        <v>45413</v>
      </c>
      <c r="Z6" s="30"/>
    </row>
    <row r="7" spans="1:26" ht="141.75" x14ac:dyDescent="0.25">
      <c r="A7" s="26" t="s">
        <v>909</v>
      </c>
      <c r="B7" s="29" t="s">
        <v>842</v>
      </c>
      <c r="C7" s="27">
        <v>44582</v>
      </c>
      <c r="D7" s="25">
        <v>545</v>
      </c>
      <c r="E7" s="29"/>
      <c r="F7" s="30"/>
      <c r="G7" s="27">
        <v>44606</v>
      </c>
      <c r="H7" s="25" t="s">
        <v>1209</v>
      </c>
      <c r="I7" s="30" t="s">
        <v>77</v>
      </c>
      <c r="J7" s="30" t="s">
        <v>908</v>
      </c>
      <c r="K7" s="31">
        <v>15534750</v>
      </c>
      <c r="L7" s="31">
        <v>15534750</v>
      </c>
      <c r="M7" s="6">
        <f t="shared" si="0"/>
        <v>15534750</v>
      </c>
      <c r="N7" s="6">
        <f t="shared" si="0"/>
        <v>15534750</v>
      </c>
      <c r="O7" s="31">
        <f t="shared" si="1"/>
        <v>4200</v>
      </c>
      <c r="P7" s="31">
        <v>4200</v>
      </c>
      <c r="Q7" s="31"/>
      <c r="R7" s="31"/>
      <c r="S7" s="30" t="s">
        <v>910</v>
      </c>
      <c r="T7" s="25" t="s">
        <v>56</v>
      </c>
      <c r="U7" s="30" t="s">
        <v>1210</v>
      </c>
      <c r="V7" s="30" t="s">
        <v>685</v>
      </c>
      <c r="W7" s="27">
        <v>44621</v>
      </c>
      <c r="X7" s="27"/>
      <c r="Y7" s="27"/>
      <c r="Z7" s="30" t="s">
        <v>1211</v>
      </c>
    </row>
    <row r="8" spans="1:26" ht="126" x14ac:dyDescent="0.25">
      <c r="A8" s="26" t="s">
        <v>906</v>
      </c>
      <c r="B8" s="29" t="s">
        <v>843</v>
      </c>
      <c r="C8" s="27">
        <v>44582</v>
      </c>
      <c r="D8" s="25">
        <v>545</v>
      </c>
      <c r="E8" s="29"/>
      <c r="F8" s="30"/>
      <c r="G8" s="27">
        <v>44606</v>
      </c>
      <c r="H8" s="29" t="s">
        <v>1207</v>
      </c>
      <c r="I8" s="30" t="s">
        <v>77</v>
      </c>
      <c r="J8" s="30" t="s">
        <v>905</v>
      </c>
      <c r="K8" s="31">
        <v>44920712</v>
      </c>
      <c r="L8" s="31">
        <v>44920712</v>
      </c>
      <c r="M8" s="6">
        <f t="shared" si="0"/>
        <v>44920712</v>
      </c>
      <c r="N8" s="6">
        <f t="shared" si="0"/>
        <v>44920712</v>
      </c>
      <c r="O8" s="31">
        <f t="shared" si="1"/>
        <v>950</v>
      </c>
      <c r="P8" s="31">
        <v>950</v>
      </c>
      <c r="Q8" s="31"/>
      <c r="R8" s="31"/>
      <c r="S8" s="30" t="s">
        <v>907</v>
      </c>
      <c r="T8" s="25" t="s">
        <v>27</v>
      </c>
      <c r="U8" s="30" t="s">
        <v>1212</v>
      </c>
      <c r="V8" s="30" t="s">
        <v>127</v>
      </c>
      <c r="W8" s="27">
        <v>44666</v>
      </c>
      <c r="X8" s="27"/>
      <c r="Y8" s="27"/>
      <c r="Z8" s="30" t="s">
        <v>1211</v>
      </c>
    </row>
    <row r="9" spans="1:26" ht="94.5" customHeight="1" x14ac:dyDescent="0.25">
      <c r="A9" s="26" t="s">
        <v>857</v>
      </c>
      <c r="B9" s="29" t="s">
        <v>844</v>
      </c>
      <c r="C9" s="27">
        <v>44582</v>
      </c>
      <c r="D9" s="25">
        <v>545</v>
      </c>
      <c r="E9" s="29"/>
      <c r="F9" s="30"/>
      <c r="G9" s="27"/>
      <c r="H9" s="29" t="s">
        <v>1303</v>
      </c>
      <c r="I9" s="30" t="s">
        <v>694</v>
      </c>
      <c r="J9" s="30" t="s">
        <v>856</v>
      </c>
      <c r="K9" s="31">
        <v>15931709.16</v>
      </c>
      <c r="L9" s="31">
        <v>15931709.16</v>
      </c>
      <c r="M9" s="6">
        <f t="shared" si="0"/>
        <v>15931709.16</v>
      </c>
      <c r="N9" s="6">
        <f t="shared" si="0"/>
        <v>15931709.16</v>
      </c>
      <c r="O9" s="31">
        <f t="shared" si="1"/>
        <v>333.75599999999997</v>
      </c>
      <c r="P9" s="31">
        <v>333.75599999999997</v>
      </c>
      <c r="Q9" s="31"/>
      <c r="R9" s="31"/>
      <c r="S9" s="30" t="s">
        <v>858</v>
      </c>
      <c r="T9" s="25" t="s">
        <v>765</v>
      </c>
      <c r="U9" s="30" t="s">
        <v>1305</v>
      </c>
      <c r="V9" s="30" t="s">
        <v>1306</v>
      </c>
      <c r="W9" s="27">
        <v>44621</v>
      </c>
      <c r="X9" s="27"/>
      <c r="Y9" s="27"/>
      <c r="Z9" s="30" t="s">
        <v>1211</v>
      </c>
    </row>
    <row r="10" spans="1:26" ht="300.75" customHeight="1" x14ac:dyDescent="0.25">
      <c r="A10" s="26" t="s">
        <v>903</v>
      </c>
      <c r="B10" s="29" t="s">
        <v>845</v>
      </c>
      <c r="C10" s="27">
        <v>44582</v>
      </c>
      <c r="D10" s="25">
        <v>545</v>
      </c>
      <c r="E10" s="29"/>
      <c r="F10" s="30"/>
      <c r="G10" s="27">
        <v>44606</v>
      </c>
      <c r="H10" s="29" t="s">
        <v>1208</v>
      </c>
      <c r="I10" s="30" t="s">
        <v>77</v>
      </c>
      <c r="J10" s="30" t="s">
        <v>902</v>
      </c>
      <c r="K10" s="31">
        <v>63104580</v>
      </c>
      <c r="L10" s="31">
        <v>63104580</v>
      </c>
      <c r="M10" s="6">
        <f t="shared" si="0"/>
        <v>63104580</v>
      </c>
      <c r="N10" s="6">
        <f t="shared" si="0"/>
        <v>63104580</v>
      </c>
      <c r="O10" s="31">
        <f t="shared" si="1"/>
        <v>9420</v>
      </c>
      <c r="P10" s="31">
        <v>9420</v>
      </c>
      <c r="Q10" s="31"/>
      <c r="R10" s="31"/>
      <c r="S10" s="30" t="s">
        <v>904</v>
      </c>
      <c r="T10" s="25" t="s">
        <v>47</v>
      </c>
      <c r="U10" s="30" t="s">
        <v>1214</v>
      </c>
      <c r="V10" s="30" t="s">
        <v>672</v>
      </c>
      <c r="W10" s="27">
        <v>44681</v>
      </c>
      <c r="X10" s="27"/>
      <c r="Y10" s="27"/>
      <c r="Z10" s="30" t="s">
        <v>1211</v>
      </c>
    </row>
    <row r="11" spans="1:26" ht="47.25" x14ac:dyDescent="0.25">
      <c r="A11" s="26" t="s">
        <v>900</v>
      </c>
      <c r="B11" s="29" t="s">
        <v>846</v>
      </c>
      <c r="C11" s="27">
        <v>44582</v>
      </c>
      <c r="D11" s="25">
        <v>545</v>
      </c>
      <c r="E11" s="29"/>
      <c r="F11" s="30"/>
      <c r="G11" s="27">
        <v>44606</v>
      </c>
      <c r="H11" s="29" t="s">
        <v>1213</v>
      </c>
      <c r="I11" s="30" t="s">
        <v>77</v>
      </c>
      <c r="J11" s="30" t="s">
        <v>899</v>
      </c>
      <c r="K11" s="31">
        <v>118766736</v>
      </c>
      <c r="L11" s="31">
        <v>118766736</v>
      </c>
      <c r="M11" s="6">
        <f t="shared" si="0"/>
        <v>118766736</v>
      </c>
      <c r="N11" s="6">
        <f t="shared" si="0"/>
        <v>118766736</v>
      </c>
      <c r="O11" s="31">
        <f t="shared" si="1"/>
        <v>192</v>
      </c>
      <c r="P11" s="31">
        <v>192</v>
      </c>
      <c r="Q11" s="31"/>
      <c r="R11" s="31"/>
      <c r="S11" s="30" t="s">
        <v>901</v>
      </c>
      <c r="T11" s="25" t="s">
        <v>27</v>
      </c>
      <c r="U11" s="30" t="s">
        <v>1215</v>
      </c>
      <c r="V11" s="30" t="s">
        <v>78</v>
      </c>
      <c r="W11" s="27">
        <v>44682</v>
      </c>
      <c r="X11" s="27"/>
      <c r="Y11" s="27"/>
      <c r="Z11" s="30" t="s">
        <v>1211</v>
      </c>
    </row>
    <row r="12" spans="1:26" ht="78.75" x14ac:dyDescent="0.25">
      <c r="A12" s="26" t="s">
        <v>850</v>
      </c>
      <c r="B12" s="29" t="s">
        <v>847</v>
      </c>
      <c r="C12" s="27">
        <v>44582</v>
      </c>
      <c r="D12" s="25">
        <v>545</v>
      </c>
      <c r="E12" s="29" t="s">
        <v>630</v>
      </c>
      <c r="F12" s="30" t="s">
        <v>630</v>
      </c>
      <c r="G12" s="27" t="s">
        <v>630</v>
      </c>
      <c r="H12" s="25" t="s">
        <v>630</v>
      </c>
      <c r="I12" s="30" t="s">
        <v>630</v>
      </c>
      <c r="J12" s="30" t="s">
        <v>849</v>
      </c>
      <c r="K12" s="31">
        <v>32511426.5</v>
      </c>
      <c r="L12" s="31"/>
      <c r="M12" s="6">
        <f t="shared" si="0"/>
        <v>0</v>
      </c>
      <c r="N12" s="6">
        <f t="shared" si="0"/>
        <v>0</v>
      </c>
      <c r="O12" s="31">
        <f t="shared" si="1"/>
        <v>32350</v>
      </c>
      <c r="P12" s="31">
        <v>32350</v>
      </c>
      <c r="Q12" s="31"/>
      <c r="R12" s="31"/>
      <c r="S12" s="30" t="s">
        <v>851</v>
      </c>
      <c r="T12" s="25" t="s">
        <v>56</v>
      </c>
      <c r="U12" s="30"/>
      <c r="V12" s="30"/>
      <c r="W12" s="27">
        <v>44621</v>
      </c>
      <c r="X12" s="27"/>
      <c r="Y12" s="27"/>
      <c r="Z12" s="30"/>
    </row>
    <row r="13" spans="1:26" ht="110.25" x14ac:dyDescent="0.25">
      <c r="A13" s="26" t="s">
        <v>898</v>
      </c>
      <c r="B13" s="29" t="s">
        <v>848</v>
      </c>
      <c r="C13" s="27">
        <v>44582</v>
      </c>
      <c r="D13" s="25">
        <v>1416</v>
      </c>
      <c r="E13" s="29"/>
      <c r="F13" s="30"/>
      <c r="G13" s="27">
        <v>44607</v>
      </c>
      <c r="H13" s="27" t="s">
        <v>1307</v>
      </c>
      <c r="I13" s="30" t="s">
        <v>1309</v>
      </c>
      <c r="J13" s="30" t="s">
        <v>897</v>
      </c>
      <c r="K13" s="31">
        <v>8775524.6600000001</v>
      </c>
      <c r="L13" s="31">
        <v>8775524.6600000001</v>
      </c>
      <c r="M13" s="6">
        <f t="shared" si="0"/>
        <v>8775524.6600000001</v>
      </c>
      <c r="N13" s="6">
        <f t="shared" si="0"/>
        <v>8775524.6600000001</v>
      </c>
      <c r="O13" s="31">
        <f t="shared" si="1"/>
        <v>686</v>
      </c>
      <c r="P13" s="31">
        <v>686</v>
      </c>
      <c r="Q13" s="31"/>
      <c r="R13" s="31"/>
      <c r="S13" s="25"/>
      <c r="T13" s="25" t="s">
        <v>56</v>
      </c>
      <c r="U13" s="30" t="s">
        <v>1310</v>
      </c>
      <c r="V13" s="30" t="s">
        <v>79</v>
      </c>
      <c r="W13" s="27">
        <v>44743</v>
      </c>
      <c r="X13" s="27"/>
      <c r="Y13" s="27"/>
      <c r="Z13" s="30" t="s">
        <v>1211</v>
      </c>
    </row>
    <row r="14" spans="1:26" ht="110.25" x14ac:dyDescent="0.25">
      <c r="A14" s="26" t="s">
        <v>896</v>
      </c>
      <c r="B14" s="29" t="s">
        <v>894</v>
      </c>
      <c r="C14" s="27">
        <v>44916</v>
      </c>
      <c r="D14" s="25">
        <v>1416</v>
      </c>
      <c r="E14" s="29"/>
      <c r="F14" s="30"/>
      <c r="G14" s="27">
        <v>44607</v>
      </c>
      <c r="H14" s="27" t="s">
        <v>1308</v>
      </c>
      <c r="I14" s="30" t="s">
        <v>1309</v>
      </c>
      <c r="J14" s="30" t="s">
        <v>895</v>
      </c>
      <c r="K14" s="31">
        <v>43903207.920000002</v>
      </c>
      <c r="L14" s="31">
        <v>43903207.920000002</v>
      </c>
      <c r="M14" s="6">
        <f t="shared" si="0"/>
        <v>43903207.920000002</v>
      </c>
      <c r="N14" s="6">
        <f t="shared" si="0"/>
        <v>43903207.920000002</v>
      </c>
      <c r="O14" s="31">
        <f t="shared" si="1"/>
        <v>3432</v>
      </c>
      <c r="P14" s="31">
        <v>3432</v>
      </c>
      <c r="Q14" s="31"/>
      <c r="R14" s="31"/>
      <c r="S14" s="25"/>
      <c r="T14" s="25" t="s">
        <v>56</v>
      </c>
      <c r="U14" s="30" t="s">
        <v>1310</v>
      </c>
      <c r="V14" s="30" t="s">
        <v>79</v>
      </c>
      <c r="W14" s="27">
        <v>44696</v>
      </c>
      <c r="X14" s="27"/>
      <c r="Y14" s="27"/>
      <c r="Z14" s="30" t="s">
        <v>1211</v>
      </c>
    </row>
    <row r="15" spans="1:26" ht="262.5" customHeight="1" x14ac:dyDescent="0.25">
      <c r="A15" s="26" t="s">
        <v>892</v>
      </c>
      <c r="B15" s="29" t="s">
        <v>891</v>
      </c>
      <c r="C15" s="27">
        <v>44582</v>
      </c>
      <c r="D15" s="25">
        <v>545</v>
      </c>
      <c r="E15" s="29"/>
      <c r="F15" s="30"/>
      <c r="G15" s="27">
        <v>44606</v>
      </c>
      <c r="H15" s="29" t="s">
        <v>1216</v>
      </c>
      <c r="I15" s="30" t="s">
        <v>77</v>
      </c>
      <c r="J15" s="30" t="s">
        <v>890</v>
      </c>
      <c r="K15" s="31">
        <v>53257050</v>
      </c>
      <c r="L15" s="31">
        <v>53257050</v>
      </c>
      <c r="M15" s="6">
        <f t="shared" si="0"/>
        <v>53257050</v>
      </c>
      <c r="N15" s="6">
        <f t="shared" si="0"/>
        <v>53257050</v>
      </c>
      <c r="O15" s="31">
        <f t="shared" si="1"/>
        <v>3180</v>
      </c>
      <c r="P15" s="31">
        <v>3180</v>
      </c>
      <c r="Q15" s="31"/>
      <c r="R15" s="31"/>
      <c r="S15" s="30" t="s">
        <v>893</v>
      </c>
      <c r="T15" s="25" t="s">
        <v>47</v>
      </c>
      <c r="U15" s="30" t="s">
        <v>1214</v>
      </c>
      <c r="V15" s="30" t="s">
        <v>672</v>
      </c>
      <c r="W15" s="27">
        <v>44681</v>
      </c>
      <c r="X15" s="27"/>
      <c r="Y15" s="27"/>
      <c r="Z15" s="30" t="s">
        <v>1211</v>
      </c>
    </row>
    <row r="16" spans="1:26" ht="318" customHeight="1" x14ac:dyDescent="0.25">
      <c r="A16" s="26" t="s">
        <v>888</v>
      </c>
      <c r="B16" s="29" t="s">
        <v>887</v>
      </c>
      <c r="C16" s="27">
        <v>44582</v>
      </c>
      <c r="D16" s="25">
        <v>545</v>
      </c>
      <c r="E16" s="29"/>
      <c r="F16" s="30"/>
      <c r="G16" s="27">
        <v>44606</v>
      </c>
      <c r="H16" s="25" t="s">
        <v>887</v>
      </c>
      <c r="I16" s="30" t="s">
        <v>77</v>
      </c>
      <c r="J16" s="30" t="s">
        <v>886</v>
      </c>
      <c r="K16" s="31">
        <v>53046475.350000001</v>
      </c>
      <c r="L16" s="31">
        <v>53046475.350000001</v>
      </c>
      <c r="M16" s="6">
        <f t="shared" si="0"/>
        <v>53046475.350000001</v>
      </c>
      <c r="N16" s="6">
        <f t="shared" si="0"/>
        <v>53046475.350000001</v>
      </c>
      <c r="O16" s="31">
        <f t="shared" si="1"/>
        <v>2055</v>
      </c>
      <c r="P16" s="31">
        <v>2055</v>
      </c>
      <c r="Q16" s="31"/>
      <c r="R16" s="31"/>
      <c r="S16" s="30" t="s">
        <v>889</v>
      </c>
      <c r="T16" s="25" t="s">
        <v>765</v>
      </c>
      <c r="U16" s="30" t="s">
        <v>1218</v>
      </c>
      <c r="V16" s="30" t="s">
        <v>1219</v>
      </c>
      <c r="W16" s="27">
        <v>44621</v>
      </c>
      <c r="X16" s="27"/>
      <c r="Y16" s="27"/>
      <c r="Z16" s="30" t="s">
        <v>1211</v>
      </c>
    </row>
    <row r="17" spans="1:26" ht="63" x14ac:dyDescent="0.25">
      <c r="A17" s="26" t="s">
        <v>884</v>
      </c>
      <c r="B17" s="29" t="s">
        <v>883</v>
      </c>
      <c r="C17" s="27">
        <v>44582</v>
      </c>
      <c r="D17" s="25">
        <v>545</v>
      </c>
      <c r="E17" s="29"/>
      <c r="F17" s="30"/>
      <c r="G17" s="27">
        <v>44606</v>
      </c>
      <c r="H17" s="25" t="s">
        <v>883</v>
      </c>
      <c r="I17" s="30" t="s">
        <v>77</v>
      </c>
      <c r="J17" s="30" t="s">
        <v>882</v>
      </c>
      <c r="K17" s="31">
        <v>111074134.59999999</v>
      </c>
      <c r="L17" s="31">
        <v>111074134.59999999</v>
      </c>
      <c r="M17" s="6">
        <f t="shared" si="0"/>
        <v>111074134.59999999</v>
      </c>
      <c r="N17" s="6">
        <f t="shared" si="0"/>
        <v>111074134.59999999</v>
      </c>
      <c r="O17" s="31">
        <f t="shared" si="1"/>
        <v>5980</v>
      </c>
      <c r="P17" s="31">
        <v>5980</v>
      </c>
      <c r="Q17" s="31"/>
      <c r="R17" s="31"/>
      <c r="S17" s="30" t="s">
        <v>885</v>
      </c>
      <c r="T17" s="25" t="s">
        <v>27</v>
      </c>
      <c r="U17" s="30" t="s">
        <v>1220</v>
      </c>
      <c r="V17" s="30" t="s">
        <v>127</v>
      </c>
      <c r="W17" s="27">
        <v>44621</v>
      </c>
      <c r="X17" s="27"/>
      <c r="Y17" s="27"/>
      <c r="Z17" s="30" t="s">
        <v>1211</v>
      </c>
    </row>
    <row r="18" spans="1:26" ht="240.75" customHeight="1" x14ac:dyDescent="0.25">
      <c r="A18" s="26" t="s">
        <v>880</v>
      </c>
      <c r="B18" s="29" t="s">
        <v>878</v>
      </c>
      <c r="C18" s="27">
        <v>44582</v>
      </c>
      <c r="D18" s="25">
        <v>545</v>
      </c>
      <c r="E18" s="29"/>
      <c r="F18" s="30"/>
      <c r="G18" s="27">
        <v>44606</v>
      </c>
      <c r="H18" s="25" t="s">
        <v>878</v>
      </c>
      <c r="I18" s="30" t="s">
        <v>1217</v>
      </c>
      <c r="J18" s="30" t="s">
        <v>879</v>
      </c>
      <c r="K18" s="31">
        <v>232123584</v>
      </c>
      <c r="L18" s="31">
        <v>232122721.59999999</v>
      </c>
      <c r="M18" s="6">
        <f t="shared" si="0"/>
        <v>232122721.59999999</v>
      </c>
      <c r="N18" s="6">
        <f t="shared" si="0"/>
        <v>232122721.59999999</v>
      </c>
      <c r="O18" s="31">
        <f t="shared" si="1"/>
        <v>21560</v>
      </c>
      <c r="P18" s="31">
        <v>15820</v>
      </c>
      <c r="Q18" s="31">
        <v>5740</v>
      </c>
      <c r="R18" s="31"/>
      <c r="S18" s="30" t="s">
        <v>881</v>
      </c>
      <c r="T18" s="25" t="s">
        <v>56</v>
      </c>
      <c r="U18" s="30" t="s">
        <v>1221</v>
      </c>
      <c r="V18" s="30" t="s">
        <v>685</v>
      </c>
      <c r="W18" s="27">
        <v>44621</v>
      </c>
      <c r="X18" s="27">
        <v>44682</v>
      </c>
      <c r="Y18" s="27"/>
      <c r="Z18" s="30" t="s">
        <v>1211</v>
      </c>
    </row>
    <row r="19" spans="1:26" ht="228.75" customHeight="1" x14ac:dyDescent="0.25">
      <c r="A19" s="26" t="s">
        <v>876</v>
      </c>
      <c r="B19" s="29" t="s">
        <v>875</v>
      </c>
      <c r="C19" s="27">
        <v>44582</v>
      </c>
      <c r="D19" s="25">
        <v>545</v>
      </c>
      <c r="E19" s="29"/>
      <c r="F19" s="30"/>
      <c r="G19" s="27">
        <v>44606</v>
      </c>
      <c r="H19" s="25" t="s">
        <v>1222</v>
      </c>
      <c r="I19" s="30" t="s">
        <v>1217</v>
      </c>
      <c r="J19" s="30" t="s">
        <v>871</v>
      </c>
      <c r="K19" s="31">
        <v>230616288</v>
      </c>
      <c r="L19" s="31">
        <v>230615431.19999999</v>
      </c>
      <c r="M19" s="6">
        <f t="shared" si="0"/>
        <v>230615431.19999999</v>
      </c>
      <c r="N19" s="6">
        <f t="shared" si="0"/>
        <v>230615431.19999999</v>
      </c>
      <c r="O19" s="31">
        <f t="shared" si="1"/>
        <v>21420</v>
      </c>
      <c r="P19" s="31">
        <v>15540</v>
      </c>
      <c r="Q19" s="44">
        <v>5880</v>
      </c>
      <c r="R19" s="31"/>
      <c r="S19" s="30" t="s">
        <v>877</v>
      </c>
      <c r="T19" s="25" t="s">
        <v>56</v>
      </c>
      <c r="U19" s="30" t="s">
        <v>1221</v>
      </c>
      <c r="V19" s="30" t="s">
        <v>685</v>
      </c>
      <c r="W19" s="27">
        <v>44621</v>
      </c>
      <c r="X19" s="27">
        <v>44682</v>
      </c>
      <c r="Y19" s="27"/>
      <c r="Z19" s="30" t="s">
        <v>1211</v>
      </c>
    </row>
    <row r="20" spans="1:26" ht="266.25" customHeight="1" x14ac:dyDescent="0.25">
      <c r="A20" s="26" t="s">
        <v>873</v>
      </c>
      <c r="B20" s="29" t="s">
        <v>872</v>
      </c>
      <c r="C20" s="27">
        <v>44582</v>
      </c>
      <c r="D20" s="25">
        <v>545</v>
      </c>
      <c r="E20" s="29"/>
      <c r="F20" s="30"/>
      <c r="G20" s="27">
        <v>44606</v>
      </c>
      <c r="H20" s="25" t="s">
        <v>1223</v>
      </c>
      <c r="I20" s="30" t="s">
        <v>1217</v>
      </c>
      <c r="J20" s="30" t="s">
        <v>871</v>
      </c>
      <c r="K20" s="31">
        <v>259254912</v>
      </c>
      <c r="L20" s="31">
        <v>259253948.80000001</v>
      </c>
      <c r="M20" s="6">
        <f t="shared" si="0"/>
        <v>259253948.80000001</v>
      </c>
      <c r="N20" s="6">
        <f t="shared" si="0"/>
        <v>259253948.80000001</v>
      </c>
      <c r="O20" s="31">
        <f t="shared" si="1"/>
        <v>24080</v>
      </c>
      <c r="P20" s="31">
        <v>17640</v>
      </c>
      <c r="Q20" s="31">
        <v>6440</v>
      </c>
      <c r="R20" s="31"/>
      <c r="S20" s="30" t="s">
        <v>874</v>
      </c>
      <c r="T20" s="25" t="s">
        <v>56</v>
      </c>
      <c r="U20" s="30" t="s">
        <v>1221</v>
      </c>
      <c r="V20" s="30" t="s">
        <v>685</v>
      </c>
      <c r="W20" s="27">
        <v>44621</v>
      </c>
      <c r="X20" s="27">
        <v>44682</v>
      </c>
      <c r="Y20" s="27"/>
      <c r="Z20" s="30" t="s">
        <v>1211</v>
      </c>
    </row>
    <row r="21" spans="1:26" ht="173.25" x14ac:dyDescent="0.25">
      <c r="A21" s="26" t="s">
        <v>853</v>
      </c>
      <c r="B21" s="29" t="s">
        <v>852</v>
      </c>
      <c r="C21" s="27">
        <v>44582</v>
      </c>
      <c r="D21" s="25">
        <v>545</v>
      </c>
      <c r="E21" s="29"/>
      <c r="F21" s="30"/>
      <c r="G21" s="27"/>
      <c r="H21" s="25"/>
      <c r="I21" s="30"/>
      <c r="J21" s="30" t="s">
        <v>854</v>
      </c>
      <c r="K21" s="31">
        <v>38057712.369999997</v>
      </c>
      <c r="L21" s="31"/>
      <c r="M21" s="6">
        <f t="shared" si="0"/>
        <v>0</v>
      </c>
      <c r="N21" s="6">
        <f t="shared" si="0"/>
        <v>0</v>
      </c>
      <c r="O21" s="31">
        <f t="shared" si="1"/>
        <v>1197.722</v>
      </c>
      <c r="P21" s="31">
        <v>1197.722</v>
      </c>
      <c r="Q21" s="31"/>
      <c r="R21" s="31"/>
      <c r="S21" s="30" t="s">
        <v>855</v>
      </c>
      <c r="T21" s="25" t="s">
        <v>765</v>
      </c>
      <c r="U21" s="30"/>
      <c r="V21" s="30"/>
      <c r="W21" s="27">
        <v>44621</v>
      </c>
      <c r="X21" s="27"/>
      <c r="Y21" s="27"/>
      <c r="Z21" s="30"/>
    </row>
    <row r="22" spans="1:26" ht="47.25" x14ac:dyDescent="0.25">
      <c r="A22" s="26" t="s">
        <v>867</v>
      </c>
      <c r="B22" s="29" t="s">
        <v>866</v>
      </c>
      <c r="C22" s="27">
        <v>44582</v>
      </c>
      <c r="D22" s="25">
        <v>1416</v>
      </c>
      <c r="E22" s="29"/>
      <c r="F22" s="30"/>
      <c r="G22" s="27">
        <v>44606</v>
      </c>
      <c r="H22" s="29" t="s">
        <v>1224</v>
      </c>
      <c r="I22" s="30" t="s">
        <v>698</v>
      </c>
      <c r="J22" s="30" t="s">
        <v>865</v>
      </c>
      <c r="K22" s="31">
        <v>34560880.200000003</v>
      </c>
      <c r="L22" s="31">
        <v>34560880.200000003</v>
      </c>
      <c r="M22" s="6">
        <f t="shared" si="0"/>
        <v>34560880.200000003</v>
      </c>
      <c r="N22" s="6">
        <f t="shared" si="0"/>
        <v>34560880.200000003</v>
      </c>
      <c r="O22" s="31">
        <f t="shared" si="1"/>
        <v>2167.1999999999998</v>
      </c>
      <c r="P22" s="31">
        <v>2167.1999999999998</v>
      </c>
      <c r="Q22" s="31"/>
      <c r="R22" s="31"/>
      <c r="S22" s="25"/>
      <c r="T22" s="25" t="s">
        <v>27</v>
      </c>
      <c r="U22" s="30" t="s">
        <v>713</v>
      </c>
      <c r="V22" s="30" t="s">
        <v>78</v>
      </c>
      <c r="W22" s="27">
        <v>44666</v>
      </c>
      <c r="X22" s="27"/>
      <c r="Y22" s="27"/>
      <c r="Z22" s="30" t="s">
        <v>1211</v>
      </c>
    </row>
    <row r="23" spans="1:26" ht="309.75" customHeight="1" x14ac:dyDescent="0.25">
      <c r="A23" s="26" t="s">
        <v>870</v>
      </c>
      <c r="B23" s="29" t="s">
        <v>869</v>
      </c>
      <c r="C23" s="27">
        <v>44582</v>
      </c>
      <c r="D23" s="25">
        <v>545</v>
      </c>
      <c r="E23" s="29"/>
      <c r="F23" s="30"/>
      <c r="G23" s="27">
        <v>44606</v>
      </c>
      <c r="H23" s="25" t="s">
        <v>1225</v>
      </c>
      <c r="I23" s="30" t="s">
        <v>77</v>
      </c>
      <c r="J23" s="30" t="s">
        <v>868</v>
      </c>
      <c r="K23" s="31">
        <v>229222370.40000001</v>
      </c>
      <c r="L23" s="31">
        <v>229222370.40000001</v>
      </c>
      <c r="M23" s="6">
        <f t="shared" ref="M23:N42" si="2">L23</f>
        <v>229222370.40000001</v>
      </c>
      <c r="N23" s="6">
        <f t="shared" si="2"/>
        <v>229222370.40000001</v>
      </c>
      <c r="O23" s="31">
        <f t="shared" si="1"/>
        <v>8880</v>
      </c>
      <c r="P23" s="31">
        <v>8880</v>
      </c>
      <c r="Q23" s="31"/>
      <c r="R23" s="31"/>
      <c r="S23" s="30" t="s">
        <v>912</v>
      </c>
      <c r="T23" s="25" t="s">
        <v>765</v>
      </c>
      <c r="U23" s="30" t="s">
        <v>1218</v>
      </c>
      <c r="V23" s="30" t="s">
        <v>1219</v>
      </c>
      <c r="W23" s="27">
        <v>44621</v>
      </c>
      <c r="X23" s="27"/>
      <c r="Y23" s="27"/>
      <c r="Z23" s="30" t="s">
        <v>1211</v>
      </c>
    </row>
    <row r="24" spans="1:26" ht="297" customHeight="1" x14ac:dyDescent="0.25">
      <c r="A24" s="26" t="s">
        <v>864</v>
      </c>
      <c r="B24" s="29" t="s">
        <v>863</v>
      </c>
      <c r="C24" s="27">
        <v>44582</v>
      </c>
      <c r="D24" s="25">
        <v>545</v>
      </c>
      <c r="E24" s="29"/>
      <c r="F24" s="30"/>
      <c r="G24" s="27">
        <v>44606</v>
      </c>
      <c r="H24" s="25" t="s">
        <v>1226</v>
      </c>
      <c r="I24" s="30" t="s">
        <v>77</v>
      </c>
      <c r="J24" s="30" t="s">
        <v>862</v>
      </c>
      <c r="K24" s="31">
        <v>45714318</v>
      </c>
      <c r="L24" s="31">
        <v>39997320</v>
      </c>
      <c r="M24" s="6">
        <f t="shared" si="2"/>
        <v>39997320</v>
      </c>
      <c r="N24" s="6">
        <f t="shared" si="2"/>
        <v>39997320</v>
      </c>
      <c r="O24" s="31">
        <f t="shared" si="1"/>
        <v>47100</v>
      </c>
      <c r="P24" s="31">
        <v>47100</v>
      </c>
      <c r="Q24" s="31"/>
      <c r="R24" s="31"/>
      <c r="S24" s="30" t="s">
        <v>913</v>
      </c>
      <c r="T24" s="25" t="s">
        <v>37</v>
      </c>
      <c r="U24" s="30" t="s">
        <v>1227</v>
      </c>
      <c r="V24" s="30" t="s">
        <v>1228</v>
      </c>
      <c r="W24" s="27">
        <v>44621</v>
      </c>
      <c r="X24" s="27"/>
      <c r="Y24" s="27"/>
      <c r="Z24" s="30" t="s">
        <v>1211</v>
      </c>
    </row>
    <row r="25" spans="1:26" ht="47.25" x14ac:dyDescent="0.25">
      <c r="A25" s="26" t="s">
        <v>861</v>
      </c>
      <c r="B25" s="29" t="s">
        <v>860</v>
      </c>
      <c r="C25" s="27">
        <v>44582</v>
      </c>
      <c r="D25" s="25">
        <v>1416</v>
      </c>
      <c r="E25" s="29"/>
      <c r="F25" s="30"/>
      <c r="G25" s="27"/>
      <c r="H25" s="25"/>
      <c r="I25" s="30"/>
      <c r="J25" s="30" t="s">
        <v>859</v>
      </c>
      <c r="K25" s="31">
        <v>380860928</v>
      </c>
      <c r="L25" s="31"/>
      <c r="M25" s="6">
        <f t="shared" si="2"/>
        <v>0</v>
      </c>
      <c r="N25" s="6">
        <f t="shared" si="2"/>
        <v>0</v>
      </c>
      <c r="O25" s="31">
        <f t="shared" si="1"/>
        <v>1473920</v>
      </c>
      <c r="P25" s="31">
        <v>1473920</v>
      </c>
      <c r="Q25" s="31"/>
      <c r="R25" s="31"/>
      <c r="S25" s="25"/>
      <c r="T25" s="25" t="s">
        <v>27</v>
      </c>
      <c r="U25" s="30"/>
      <c r="V25" s="30"/>
      <c r="W25" s="27">
        <v>44635</v>
      </c>
      <c r="X25" s="27"/>
      <c r="Y25" s="27"/>
      <c r="Z25" s="30"/>
    </row>
    <row r="26" spans="1:26" ht="31.5" x14ac:dyDescent="0.25">
      <c r="A26" s="26" t="s">
        <v>809</v>
      </c>
      <c r="B26" s="29" t="s">
        <v>810</v>
      </c>
      <c r="C26" s="27">
        <v>44587</v>
      </c>
      <c r="D26" s="25">
        <v>1416</v>
      </c>
      <c r="E26" s="29"/>
      <c r="F26" s="30"/>
      <c r="G26" s="27">
        <v>44608</v>
      </c>
      <c r="H26" s="29" t="s">
        <v>1311</v>
      </c>
      <c r="I26" s="30" t="s">
        <v>80</v>
      </c>
      <c r="J26" s="30" t="s">
        <v>766</v>
      </c>
      <c r="K26" s="31">
        <v>274012323.19999999</v>
      </c>
      <c r="L26" s="31">
        <v>274012323.19999999</v>
      </c>
      <c r="M26" s="6">
        <f t="shared" si="2"/>
        <v>274012323.19999999</v>
      </c>
      <c r="N26" s="6">
        <f t="shared" si="2"/>
        <v>274012323.19999999</v>
      </c>
      <c r="O26" s="31">
        <f t="shared" si="1"/>
        <v>136070</v>
      </c>
      <c r="P26" s="31">
        <v>89860</v>
      </c>
      <c r="Q26" s="31">
        <v>46210</v>
      </c>
      <c r="R26" s="31"/>
      <c r="S26" s="25"/>
      <c r="T26" s="25" t="s">
        <v>27</v>
      </c>
      <c r="U26" s="30" t="s">
        <v>713</v>
      </c>
      <c r="V26" s="30" t="s">
        <v>127</v>
      </c>
      <c r="W26" s="27">
        <v>44682</v>
      </c>
      <c r="X26" s="27">
        <v>44805</v>
      </c>
      <c r="Y26" s="27"/>
      <c r="Z26" s="30" t="s">
        <v>1211</v>
      </c>
    </row>
    <row r="27" spans="1:26" ht="63" x14ac:dyDescent="0.25">
      <c r="A27" s="26" t="s">
        <v>821</v>
      </c>
      <c r="B27" s="29" t="s">
        <v>841</v>
      </c>
      <c r="C27" s="27">
        <v>44589</v>
      </c>
      <c r="D27" s="25">
        <v>1688</v>
      </c>
      <c r="E27" s="29"/>
      <c r="F27" s="30"/>
      <c r="G27" s="27"/>
      <c r="H27" s="25"/>
      <c r="I27" s="30"/>
      <c r="J27" s="30" t="s">
        <v>768</v>
      </c>
      <c r="K27" s="31">
        <v>41886304.079999998</v>
      </c>
      <c r="L27" s="31"/>
      <c r="M27" s="6">
        <f t="shared" si="2"/>
        <v>0</v>
      </c>
      <c r="N27" s="6">
        <f t="shared" si="2"/>
        <v>0</v>
      </c>
      <c r="O27" s="31">
        <f t="shared" si="1"/>
        <v>329528</v>
      </c>
      <c r="P27" s="31">
        <v>46520</v>
      </c>
      <c r="Q27" s="31">
        <v>175260</v>
      </c>
      <c r="R27" s="31">
        <v>107748</v>
      </c>
      <c r="S27" s="25"/>
      <c r="T27" s="25" t="s">
        <v>581</v>
      </c>
      <c r="U27" s="30"/>
      <c r="V27" s="30"/>
      <c r="W27" s="27">
        <v>44652</v>
      </c>
      <c r="X27" s="27">
        <v>44713</v>
      </c>
      <c r="Y27" s="27">
        <v>44915</v>
      </c>
      <c r="Z27" s="30"/>
    </row>
    <row r="28" spans="1:26" ht="63" x14ac:dyDescent="0.25">
      <c r="A28" s="26" t="s">
        <v>825</v>
      </c>
      <c r="B28" s="29" t="s">
        <v>836</v>
      </c>
      <c r="C28" s="27">
        <v>44589</v>
      </c>
      <c r="D28" s="25">
        <v>1688</v>
      </c>
      <c r="E28" s="29"/>
      <c r="F28" s="30"/>
      <c r="G28" s="27"/>
      <c r="H28" s="25"/>
      <c r="I28" s="30"/>
      <c r="J28" s="30" t="s">
        <v>778</v>
      </c>
      <c r="K28" s="31">
        <v>2033038.84</v>
      </c>
      <c r="L28" s="31"/>
      <c r="M28" s="6">
        <f t="shared" si="2"/>
        <v>0</v>
      </c>
      <c r="N28" s="6">
        <f t="shared" si="2"/>
        <v>0</v>
      </c>
      <c r="O28" s="31">
        <f t="shared" si="1"/>
        <v>37621</v>
      </c>
      <c r="P28" s="31">
        <v>37621</v>
      </c>
      <c r="Q28" s="31"/>
      <c r="R28" s="31"/>
      <c r="S28" s="25"/>
      <c r="T28" s="25" t="s">
        <v>581</v>
      </c>
      <c r="U28" s="30"/>
      <c r="V28" s="30"/>
      <c r="W28" s="27">
        <v>44652</v>
      </c>
      <c r="X28" s="27"/>
      <c r="Y28" s="27"/>
      <c r="Z28" s="30"/>
    </row>
    <row r="29" spans="1:26" ht="31.5" x14ac:dyDescent="0.25">
      <c r="A29" s="26" t="s">
        <v>822</v>
      </c>
      <c r="B29" s="29" t="s">
        <v>835</v>
      </c>
      <c r="C29" s="27">
        <v>44589</v>
      </c>
      <c r="D29" s="25">
        <v>1688</v>
      </c>
      <c r="E29" s="29"/>
      <c r="F29" s="30"/>
      <c r="G29" s="27"/>
      <c r="H29" s="25"/>
      <c r="I29" s="30"/>
      <c r="J29" s="30" t="s">
        <v>779</v>
      </c>
      <c r="K29" s="31">
        <v>64810883.5</v>
      </c>
      <c r="L29" s="31"/>
      <c r="M29" s="6">
        <f t="shared" si="2"/>
        <v>0</v>
      </c>
      <c r="N29" s="6">
        <f t="shared" si="2"/>
        <v>0</v>
      </c>
      <c r="O29" s="31">
        <f t="shared" si="1"/>
        <v>1931770</v>
      </c>
      <c r="P29" s="31">
        <v>907940</v>
      </c>
      <c r="Q29" s="31">
        <v>618170</v>
      </c>
      <c r="R29" s="31">
        <v>405660</v>
      </c>
      <c r="S29" s="25"/>
      <c r="T29" s="25"/>
      <c r="U29" s="30"/>
      <c r="V29" s="30"/>
      <c r="W29" s="27">
        <v>44652</v>
      </c>
      <c r="X29" s="27">
        <v>44805</v>
      </c>
      <c r="Y29" s="27">
        <v>44866</v>
      </c>
      <c r="Z29" s="30"/>
    </row>
    <row r="30" spans="1:26" ht="47.25" x14ac:dyDescent="0.25">
      <c r="A30" s="26" t="s">
        <v>832</v>
      </c>
      <c r="B30" s="29" t="s">
        <v>831</v>
      </c>
      <c r="C30" s="27">
        <v>44589</v>
      </c>
      <c r="D30" s="25">
        <v>1688</v>
      </c>
      <c r="E30" s="29"/>
      <c r="F30" s="30"/>
      <c r="G30" s="27"/>
      <c r="H30" s="25"/>
      <c r="I30" s="30"/>
      <c r="J30" s="30" t="s">
        <v>801</v>
      </c>
      <c r="K30" s="31">
        <v>22392842.579999998</v>
      </c>
      <c r="L30" s="31"/>
      <c r="M30" s="6">
        <f t="shared" si="2"/>
        <v>0</v>
      </c>
      <c r="N30" s="6">
        <f t="shared" si="2"/>
        <v>0</v>
      </c>
      <c r="O30" s="31">
        <f t="shared" si="1"/>
        <v>0</v>
      </c>
      <c r="P30" s="31"/>
      <c r="Q30" s="31"/>
      <c r="R30" s="31"/>
      <c r="S30" s="25"/>
      <c r="T30" s="25"/>
      <c r="U30" s="30"/>
      <c r="V30" s="30"/>
      <c r="W30" s="27"/>
      <c r="X30" s="27"/>
      <c r="Y30" s="27"/>
      <c r="Z30" s="30"/>
    </row>
    <row r="31" spans="1:26" ht="31.5" x14ac:dyDescent="0.25">
      <c r="A31" s="26" t="s">
        <v>833</v>
      </c>
      <c r="B31" s="29" t="s">
        <v>834</v>
      </c>
      <c r="C31" s="27">
        <v>44589</v>
      </c>
      <c r="D31" s="25">
        <v>1688</v>
      </c>
      <c r="E31" s="29"/>
      <c r="F31" s="30"/>
      <c r="G31" s="27"/>
      <c r="H31" s="25"/>
      <c r="I31" s="30"/>
      <c r="J31" s="30" t="s">
        <v>800</v>
      </c>
      <c r="K31" s="31">
        <v>10640519.76</v>
      </c>
      <c r="L31" s="31"/>
      <c r="M31" s="6">
        <f t="shared" si="2"/>
        <v>0</v>
      </c>
      <c r="N31" s="6">
        <f t="shared" si="2"/>
        <v>0</v>
      </c>
      <c r="O31" s="31">
        <f t="shared" si="1"/>
        <v>0</v>
      </c>
      <c r="P31" s="31"/>
      <c r="Q31" s="31"/>
      <c r="R31" s="31"/>
      <c r="S31" s="25"/>
      <c r="T31" s="25"/>
      <c r="U31" s="30"/>
      <c r="V31" s="30"/>
      <c r="W31" s="27"/>
      <c r="X31" s="27"/>
      <c r="Y31" s="27"/>
      <c r="Z31" s="30"/>
    </row>
    <row r="32" spans="1:26" x14ac:dyDescent="0.25">
      <c r="A32" s="26" t="s">
        <v>837</v>
      </c>
      <c r="B32" s="29" t="s">
        <v>838</v>
      </c>
      <c r="C32" s="27">
        <v>44589</v>
      </c>
      <c r="D32" s="25">
        <v>1416</v>
      </c>
      <c r="E32" s="29"/>
      <c r="F32" s="30"/>
      <c r="G32" s="27"/>
      <c r="H32" s="25"/>
      <c r="I32" s="30"/>
      <c r="J32" s="30" t="s">
        <v>803</v>
      </c>
      <c r="K32" s="31">
        <v>11473806.6</v>
      </c>
      <c r="L32" s="31"/>
      <c r="M32" s="6">
        <f t="shared" si="2"/>
        <v>0</v>
      </c>
      <c r="N32" s="6">
        <f t="shared" si="2"/>
        <v>0</v>
      </c>
      <c r="O32" s="31">
        <f t="shared" si="1"/>
        <v>0</v>
      </c>
      <c r="P32" s="31"/>
      <c r="Q32" s="31"/>
      <c r="R32" s="31"/>
      <c r="S32" s="25"/>
      <c r="T32" s="25"/>
      <c r="U32" s="30"/>
      <c r="V32" s="30"/>
      <c r="W32" s="27"/>
      <c r="X32" s="27"/>
      <c r="Y32" s="27"/>
      <c r="Z32" s="30"/>
    </row>
    <row r="33" spans="1:26" ht="63" x14ac:dyDescent="0.25">
      <c r="A33" s="26" t="s">
        <v>824</v>
      </c>
      <c r="B33" s="29" t="s">
        <v>840</v>
      </c>
      <c r="C33" s="27">
        <v>44589</v>
      </c>
      <c r="D33" s="25">
        <v>1688</v>
      </c>
      <c r="E33" s="29"/>
      <c r="F33" s="30"/>
      <c r="G33" s="27"/>
      <c r="H33" s="25"/>
      <c r="I33" s="30"/>
      <c r="J33" s="30" t="s">
        <v>771</v>
      </c>
      <c r="K33" s="31">
        <v>188462472.93000001</v>
      </c>
      <c r="L33" s="31"/>
      <c r="M33" s="6">
        <f t="shared" si="2"/>
        <v>0</v>
      </c>
      <c r="N33" s="6">
        <f t="shared" si="2"/>
        <v>0</v>
      </c>
      <c r="O33" s="31">
        <f t="shared" si="1"/>
        <v>2108789</v>
      </c>
      <c r="P33" s="31">
        <v>537750</v>
      </c>
      <c r="Q33" s="31">
        <v>896240</v>
      </c>
      <c r="R33" s="31">
        <v>674799</v>
      </c>
      <c r="S33" s="25"/>
      <c r="T33" s="25" t="s">
        <v>581</v>
      </c>
      <c r="U33" s="30"/>
      <c r="V33" s="30"/>
      <c r="W33" s="27">
        <v>44682</v>
      </c>
      <c r="X33" s="27">
        <v>44813</v>
      </c>
      <c r="Y33" s="27">
        <v>44866</v>
      </c>
      <c r="Z33" s="30"/>
    </row>
    <row r="34" spans="1:26" ht="47.25" x14ac:dyDescent="0.25">
      <c r="A34" s="26" t="s">
        <v>823</v>
      </c>
      <c r="B34" s="29" t="s">
        <v>918</v>
      </c>
      <c r="C34" s="27">
        <v>44589</v>
      </c>
      <c r="D34" s="25">
        <v>1688</v>
      </c>
      <c r="E34" s="29"/>
      <c r="F34" s="30"/>
      <c r="G34" s="27"/>
      <c r="H34" s="25"/>
      <c r="I34" s="30"/>
      <c r="J34" s="30" t="s">
        <v>770</v>
      </c>
      <c r="K34" s="31">
        <v>240083108.40000001</v>
      </c>
      <c r="L34" s="31"/>
      <c r="M34" s="6">
        <f t="shared" si="2"/>
        <v>0</v>
      </c>
      <c r="N34" s="6">
        <f t="shared" si="2"/>
        <v>0</v>
      </c>
      <c r="O34" s="31">
        <f t="shared" si="1"/>
        <v>821190</v>
      </c>
      <c r="P34" s="31">
        <v>715000</v>
      </c>
      <c r="Q34" s="31">
        <v>106190</v>
      </c>
      <c r="R34" s="31"/>
      <c r="S34" s="25"/>
      <c r="T34" s="25" t="s">
        <v>581</v>
      </c>
      <c r="U34" s="30"/>
      <c r="V34" s="30"/>
      <c r="W34" s="27">
        <v>44652</v>
      </c>
      <c r="X34" s="27">
        <v>44910</v>
      </c>
      <c r="Y34" s="27"/>
      <c r="Z34" s="30"/>
    </row>
    <row r="35" spans="1:26" ht="236.25" x14ac:dyDescent="0.25">
      <c r="A35" s="26" t="s">
        <v>917</v>
      </c>
      <c r="B35" s="29" t="s">
        <v>916</v>
      </c>
      <c r="C35" s="27">
        <v>44589</v>
      </c>
      <c r="D35" s="25">
        <v>545</v>
      </c>
      <c r="E35" s="29"/>
      <c r="F35" s="30"/>
      <c r="G35" s="27"/>
      <c r="H35" s="25"/>
      <c r="I35" s="30"/>
      <c r="J35" s="30" t="s">
        <v>774</v>
      </c>
      <c r="K35" s="31">
        <v>61287244.399999999</v>
      </c>
      <c r="L35" s="31"/>
      <c r="M35" s="6">
        <f t="shared" si="2"/>
        <v>0</v>
      </c>
      <c r="N35" s="6">
        <f t="shared" si="2"/>
        <v>0</v>
      </c>
      <c r="O35" s="31">
        <f t="shared" si="1"/>
        <v>184</v>
      </c>
      <c r="P35" s="31">
        <v>184</v>
      </c>
      <c r="Q35" s="31"/>
      <c r="R35" s="31"/>
      <c r="S35" s="30" t="s">
        <v>775</v>
      </c>
      <c r="T35" s="25" t="s">
        <v>765</v>
      </c>
      <c r="U35" s="30"/>
      <c r="V35" s="30"/>
      <c r="W35" s="27">
        <v>44621</v>
      </c>
      <c r="X35" s="27"/>
      <c r="Y35" s="27"/>
      <c r="Z35" s="30"/>
    </row>
    <row r="36" spans="1:26" ht="157.5" x14ac:dyDescent="0.25">
      <c r="A36" s="26" t="s">
        <v>915</v>
      </c>
      <c r="B36" s="29" t="s">
        <v>914</v>
      </c>
      <c r="C36" s="27">
        <v>44589</v>
      </c>
      <c r="D36" s="25">
        <v>545</v>
      </c>
      <c r="E36" s="29"/>
      <c r="F36" s="30"/>
      <c r="G36" s="27"/>
      <c r="H36" s="25"/>
      <c r="I36" s="30"/>
      <c r="J36" s="30" t="s">
        <v>772</v>
      </c>
      <c r="K36" s="31">
        <v>76309558.200000003</v>
      </c>
      <c r="L36" s="31"/>
      <c r="M36" s="6">
        <f t="shared" si="2"/>
        <v>0</v>
      </c>
      <c r="N36" s="6">
        <f t="shared" si="2"/>
        <v>0</v>
      </c>
      <c r="O36" s="31">
        <f t="shared" si="1"/>
        <v>90</v>
      </c>
      <c r="P36" s="31">
        <v>90</v>
      </c>
      <c r="Q36" s="31"/>
      <c r="R36" s="31"/>
      <c r="S36" s="30" t="s">
        <v>773</v>
      </c>
      <c r="T36" s="25" t="s">
        <v>27</v>
      </c>
      <c r="U36" s="30"/>
      <c r="V36" s="30"/>
      <c r="W36" s="27">
        <v>44640</v>
      </c>
      <c r="X36" s="27"/>
      <c r="Y36" s="27"/>
      <c r="Z36" s="30"/>
    </row>
    <row r="37" spans="1:26" ht="47.25" x14ac:dyDescent="0.25">
      <c r="A37" s="26" t="s">
        <v>1042</v>
      </c>
      <c r="B37" s="29" t="s">
        <v>1059</v>
      </c>
      <c r="C37" s="27">
        <v>44599</v>
      </c>
      <c r="D37" s="25" t="s">
        <v>41</v>
      </c>
      <c r="E37" s="29"/>
      <c r="F37" s="30"/>
      <c r="G37" s="27"/>
      <c r="H37" s="25"/>
      <c r="I37" s="30"/>
      <c r="J37" s="30" t="s">
        <v>813</v>
      </c>
      <c r="K37" s="31">
        <v>614575641.60000002</v>
      </c>
      <c r="L37" s="31"/>
      <c r="M37" s="6">
        <f t="shared" si="2"/>
        <v>0</v>
      </c>
      <c r="N37" s="6">
        <f t="shared" si="2"/>
        <v>0</v>
      </c>
      <c r="O37" s="31">
        <f t="shared" si="1"/>
        <v>0</v>
      </c>
      <c r="P37" s="31"/>
      <c r="Q37" s="31"/>
      <c r="R37" s="31"/>
      <c r="S37" s="25"/>
      <c r="T37" s="25"/>
      <c r="U37" s="30"/>
      <c r="V37" s="30"/>
      <c r="W37" s="27"/>
      <c r="X37" s="27"/>
      <c r="Y37" s="27"/>
      <c r="Z37" s="30"/>
    </row>
    <row r="38" spans="1:26" x14ac:dyDescent="0.25">
      <c r="A38" s="26" t="s">
        <v>1049</v>
      </c>
      <c r="B38" s="29" t="s">
        <v>1058</v>
      </c>
      <c r="C38" s="27">
        <v>44599</v>
      </c>
      <c r="D38" s="25">
        <v>1416</v>
      </c>
      <c r="E38" s="29"/>
      <c r="F38" s="30"/>
      <c r="G38" s="27"/>
      <c r="H38" s="25"/>
      <c r="I38" s="30"/>
      <c r="J38" s="30" t="s">
        <v>761</v>
      </c>
      <c r="K38" s="31">
        <v>717974400</v>
      </c>
      <c r="L38" s="31"/>
      <c r="M38" s="6">
        <f t="shared" si="2"/>
        <v>0</v>
      </c>
      <c r="N38" s="6">
        <f t="shared" si="2"/>
        <v>0</v>
      </c>
      <c r="O38" s="31">
        <f t="shared" si="1"/>
        <v>8368</v>
      </c>
      <c r="P38" s="31">
        <v>8368</v>
      </c>
      <c r="Q38" s="31"/>
      <c r="R38" s="31"/>
      <c r="S38" s="25"/>
      <c r="T38" s="25" t="s">
        <v>47</v>
      </c>
      <c r="U38" s="30"/>
      <c r="V38" s="30"/>
      <c r="W38" s="27">
        <v>44671</v>
      </c>
      <c r="X38" s="27"/>
      <c r="Y38" s="27"/>
      <c r="Z38" s="30"/>
    </row>
    <row r="39" spans="1:26" x14ac:dyDescent="0.2">
      <c r="A39" s="26" t="s">
        <v>1047</v>
      </c>
      <c r="B39" s="29" t="s">
        <v>1057</v>
      </c>
      <c r="C39" s="27">
        <v>44599</v>
      </c>
      <c r="D39" s="25" t="s">
        <v>41</v>
      </c>
      <c r="E39" s="29"/>
      <c r="F39" s="30"/>
      <c r="G39" s="27"/>
      <c r="H39" s="25"/>
      <c r="I39" s="30"/>
      <c r="J39" s="45" t="s">
        <v>806</v>
      </c>
      <c r="K39" s="31">
        <v>327062534.39999998</v>
      </c>
      <c r="L39" s="31"/>
      <c r="M39" s="6">
        <f t="shared" si="2"/>
        <v>0</v>
      </c>
      <c r="N39" s="6">
        <f t="shared" si="2"/>
        <v>0</v>
      </c>
      <c r="O39" s="31">
        <f t="shared" si="1"/>
        <v>0</v>
      </c>
      <c r="P39" s="31"/>
      <c r="Q39" s="31"/>
      <c r="R39" s="31"/>
      <c r="S39" s="25"/>
      <c r="T39" s="25"/>
      <c r="U39" s="30"/>
      <c r="V39" s="30"/>
      <c r="W39" s="27"/>
      <c r="X39" s="27"/>
      <c r="Y39" s="27"/>
      <c r="Z39" s="30"/>
    </row>
    <row r="40" spans="1:26" x14ac:dyDescent="0.2">
      <c r="A40" s="26" t="s">
        <v>1044</v>
      </c>
      <c r="B40" s="29" t="s">
        <v>1056</v>
      </c>
      <c r="C40" s="27">
        <v>44599</v>
      </c>
      <c r="D40" s="25" t="s">
        <v>41</v>
      </c>
      <c r="E40" s="29"/>
      <c r="F40" s="30"/>
      <c r="G40" s="27"/>
      <c r="H40" s="25"/>
      <c r="I40" s="30"/>
      <c r="J40" s="45" t="s">
        <v>804</v>
      </c>
      <c r="K40" s="31">
        <v>862586620.55999994</v>
      </c>
      <c r="L40" s="31"/>
      <c r="M40" s="6">
        <f t="shared" si="2"/>
        <v>0</v>
      </c>
      <c r="N40" s="6">
        <f t="shared" si="2"/>
        <v>0</v>
      </c>
      <c r="O40" s="31">
        <f t="shared" si="1"/>
        <v>0</v>
      </c>
      <c r="P40" s="31"/>
      <c r="Q40" s="31"/>
      <c r="R40" s="31"/>
      <c r="S40" s="25"/>
      <c r="T40" s="25"/>
      <c r="U40" s="30"/>
      <c r="V40" s="30"/>
      <c r="W40" s="27"/>
      <c r="X40" s="27"/>
      <c r="Y40" s="27"/>
      <c r="Z40" s="30"/>
    </row>
    <row r="41" spans="1:26" x14ac:dyDescent="0.25">
      <c r="A41" s="26" t="s">
        <v>1024</v>
      </c>
      <c r="B41" s="29" t="s">
        <v>1055</v>
      </c>
      <c r="C41" s="27">
        <v>44599</v>
      </c>
      <c r="D41" s="25">
        <v>1416</v>
      </c>
      <c r="E41" s="29"/>
      <c r="F41" s="30"/>
      <c r="G41" s="27"/>
      <c r="H41" s="25"/>
      <c r="I41" s="30"/>
      <c r="J41" s="30" t="s">
        <v>828</v>
      </c>
      <c r="K41" s="31">
        <v>694979649</v>
      </c>
      <c r="L41" s="31"/>
      <c r="M41" s="6">
        <f t="shared" si="2"/>
        <v>0</v>
      </c>
      <c r="N41" s="6">
        <f t="shared" si="2"/>
        <v>0</v>
      </c>
      <c r="O41" s="31">
        <f t="shared" si="1"/>
        <v>49140</v>
      </c>
      <c r="P41" s="31">
        <v>49140</v>
      </c>
      <c r="Q41" s="31"/>
      <c r="R41" s="31"/>
      <c r="S41" s="25"/>
      <c r="T41" s="25" t="s">
        <v>47</v>
      </c>
      <c r="U41" s="30"/>
      <c r="V41" s="30"/>
      <c r="W41" s="27">
        <v>44743</v>
      </c>
      <c r="X41" s="27"/>
      <c r="Y41" s="27"/>
      <c r="Z41" s="30"/>
    </row>
    <row r="42" spans="1:26" ht="63" x14ac:dyDescent="0.25">
      <c r="A42" s="26" t="s">
        <v>1023</v>
      </c>
      <c r="B42" s="29" t="s">
        <v>1054</v>
      </c>
      <c r="C42" s="27">
        <v>44599</v>
      </c>
      <c r="D42" s="25" t="s">
        <v>41</v>
      </c>
      <c r="E42" s="29"/>
      <c r="F42" s="30"/>
      <c r="G42" s="27"/>
      <c r="H42" s="25"/>
      <c r="I42" s="30"/>
      <c r="J42" s="30" t="s">
        <v>922</v>
      </c>
      <c r="K42" s="31">
        <v>1092082896</v>
      </c>
      <c r="L42" s="31"/>
      <c r="M42" s="6">
        <f t="shared" si="2"/>
        <v>0</v>
      </c>
      <c r="N42" s="6">
        <f t="shared" si="2"/>
        <v>0</v>
      </c>
      <c r="O42" s="31">
        <f t="shared" si="1"/>
        <v>5774550</v>
      </c>
      <c r="P42" s="31">
        <v>1417920</v>
      </c>
      <c r="Q42" s="31">
        <v>4356630</v>
      </c>
      <c r="R42" s="31"/>
      <c r="S42" s="25"/>
      <c r="T42" s="25" t="s">
        <v>47</v>
      </c>
      <c r="U42" s="30"/>
      <c r="V42" s="30"/>
      <c r="W42" s="27">
        <v>44652</v>
      </c>
      <c r="X42" s="27">
        <v>44774</v>
      </c>
      <c r="Y42" s="27"/>
      <c r="Z42" s="30"/>
    </row>
    <row r="43" spans="1:26" ht="42.75" x14ac:dyDescent="0.25">
      <c r="A43" s="26" t="s">
        <v>1028</v>
      </c>
      <c r="B43" s="29" t="s">
        <v>1053</v>
      </c>
      <c r="C43" s="27">
        <v>44599</v>
      </c>
      <c r="D43" s="25" t="s">
        <v>41</v>
      </c>
      <c r="E43" s="29"/>
      <c r="F43" s="30"/>
      <c r="G43" s="27"/>
      <c r="H43" s="25"/>
      <c r="I43" s="30"/>
      <c r="J43" s="46" t="s">
        <v>817</v>
      </c>
      <c r="K43" s="7">
        <v>665948638.29999995</v>
      </c>
      <c r="L43" s="31"/>
      <c r="M43" s="6">
        <f t="shared" ref="M43:N62" si="3">L43</f>
        <v>0</v>
      </c>
      <c r="N43" s="6">
        <f t="shared" si="3"/>
        <v>0</v>
      </c>
      <c r="O43" s="31">
        <f t="shared" si="1"/>
        <v>0</v>
      </c>
      <c r="P43" s="31"/>
      <c r="Q43" s="31"/>
      <c r="R43" s="31"/>
      <c r="S43" s="25"/>
      <c r="T43" s="25"/>
      <c r="U43" s="30"/>
      <c r="V43" s="30"/>
      <c r="W43" s="27"/>
      <c r="X43" s="27"/>
      <c r="Y43" s="27"/>
      <c r="Z43" s="30"/>
    </row>
    <row r="44" spans="1:26" x14ac:dyDescent="0.25">
      <c r="A44" s="26" t="s">
        <v>1050</v>
      </c>
      <c r="B44" s="29" t="s">
        <v>1052</v>
      </c>
      <c r="C44" s="27">
        <v>44599</v>
      </c>
      <c r="D44" s="25">
        <v>1416</v>
      </c>
      <c r="E44" s="29"/>
      <c r="F44" s="30"/>
      <c r="G44" s="27"/>
      <c r="H44" s="25"/>
      <c r="I44" s="30"/>
      <c r="J44" s="30" t="s">
        <v>767</v>
      </c>
      <c r="K44" s="31">
        <v>323986724.45999998</v>
      </c>
      <c r="L44" s="31"/>
      <c r="M44" s="6">
        <f t="shared" si="3"/>
        <v>0</v>
      </c>
      <c r="N44" s="6">
        <f t="shared" si="3"/>
        <v>0</v>
      </c>
      <c r="O44" s="31">
        <f t="shared" si="1"/>
        <v>6381</v>
      </c>
      <c r="P44" s="31">
        <v>6381</v>
      </c>
      <c r="Q44" s="31"/>
      <c r="R44" s="31"/>
      <c r="S44" s="25"/>
      <c r="T44" s="25" t="s">
        <v>27</v>
      </c>
      <c r="U44" s="30"/>
      <c r="V44" s="30"/>
      <c r="W44" s="27">
        <v>44635</v>
      </c>
      <c r="X44" s="27"/>
      <c r="Y44" s="27"/>
      <c r="Z44" s="30"/>
    </row>
    <row r="45" spans="1:26" x14ac:dyDescent="0.25">
      <c r="A45" s="26" t="s">
        <v>1021</v>
      </c>
      <c r="B45" s="29" t="s">
        <v>1051</v>
      </c>
      <c r="C45" s="27">
        <v>44599</v>
      </c>
      <c r="D45" s="25">
        <v>1416</v>
      </c>
      <c r="E45" s="29"/>
      <c r="F45" s="30"/>
      <c r="G45" s="27"/>
      <c r="H45" s="25"/>
      <c r="I45" s="30"/>
      <c r="J45" s="30" t="s">
        <v>777</v>
      </c>
      <c r="K45" s="31">
        <v>558447946.55999994</v>
      </c>
      <c r="L45" s="31"/>
      <c r="M45" s="6">
        <f t="shared" si="3"/>
        <v>0</v>
      </c>
      <c r="N45" s="6">
        <f t="shared" si="3"/>
        <v>0</v>
      </c>
      <c r="O45" s="31">
        <f t="shared" si="1"/>
        <v>8016</v>
      </c>
      <c r="P45" s="31">
        <v>8016</v>
      </c>
      <c r="Q45" s="31"/>
      <c r="R45" s="31"/>
      <c r="S45" s="25"/>
      <c r="T45" s="25" t="s">
        <v>37</v>
      </c>
      <c r="U45" s="30"/>
      <c r="V45" s="30"/>
      <c r="W45" s="27">
        <v>44652</v>
      </c>
      <c r="X45" s="27"/>
      <c r="Y45" s="27"/>
      <c r="Z45" s="30"/>
    </row>
    <row r="46" spans="1:26" ht="47.25" x14ac:dyDescent="0.25">
      <c r="A46" s="26" t="s">
        <v>1034</v>
      </c>
      <c r="B46" s="29" t="s">
        <v>1071</v>
      </c>
      <c r="C46" s="27">
        <v>44599</v>
      </c>
      <c r="D46" s="25" t="s">
        <v>41</v>
      </c>
      <c r="E46" s="29"/>
      <c r="F46" s="30"/>
      <c r="G46" s="27"/>
      <c r="H46" s="25"/>
      <c r="I46" s="30"/>
      <c r="J46" s="30" t="s">
        <v>830</v>
      </c>
      <c r="K46" s="31">
        <v>99616994.400000006</v>
      </c>
      <c r="L46" s="31"/>
      <c r="M46" s="6">
        <f t="shared" si="3"/>
        <v>0</v>
      </c>
      <c r="N46" s="6">
        <f t="shared" si="3"/>
        <v>0</v>
      </c>
      <c r="O46" s="31">
        <f t="shared" si="1"/>
        <v>7918680</v>
      </c>
      <c r="P46" s="31">
        <v>4549320</v>
      </c>
      <c r="Q46" s="31">
        <v>3369360</v>
      </c>
      <c r="R46" s="31"/>
      <c r="S46" s="25"/>
      <c r="T46" s="25" t="s">
        <v>47</v>
      </c>
      <c r="U46" s="30"/>
      <c r="V46" s="30"/>
      <c r="W46" s="27">
        <v>44652</v>
      </c>
      <c r="X46" s="27">
        <v>44774</v>
      </c>
      <c r="Y46" s="27"/>
      <c r="Z46" s="30"/>
    </row>
    <row r="47" spans="1:26" ht="63" x14ac:dyDescent="0.25">
      <c r="A47" s="26" t="s">
        <v>1048</v>
      </c>
      <c r="B47" s="29" t="s">
        <v>1070</v>
      </c>
      <c r="C47" s="27">
        <v>44599</v>
      </c>
      <c r="D47" s="25">
        <v>1512</v>
      </c>
      <c r="E47" s="29"/>
      <c r="F47" s="30"/>
      <c r="G47" s="27"/>
      <c r="H47" s="25"/>
      <c r="I47" s="30"/>
      <c r="J47" s="30" t="s">
        <v>762</v>
      </c>
      <c r="K47" s="31">
        <v>68944737.599999994</v>
      </c>
      <c r="L47" s="31"/>
      <c r="M47" s="6">
        <f t="shared" si="3"/>
        <v>0</v>
      </c>
      <c r="N47" s="6">
        <f t="shared" si="3"/>
        <v>0</v>
      </c>
      <c r="O47" s="31">
        <f t="shared" si="1"/>
        <v>2127924</v>
      </c>
      <c r="P47" s="31">
        <v>2127924</v>
      </c>
      <c r="Q47" s="31"/>
      <c r="R47" s="31"/>
      <c r="S47" s="25"/>
      <c r="T47" s="25" t="s">
        <v>47</v>
      </c>
      <c r="U47" s="30"/>
      <c r="V47" s="30"/>
      <c r="W47" s="27">
        <v>44743</v>
      </c>
      <c r="X47" s="27"/>
      <c r="Y47" s="27"/>
      <c r="Z47" s="30"/>
    </row>
    <row r="48" spans="1:26" x14ac:dyDescent="0.25">
      <c r="A48" s="26" t="s">
        <v>1030</v>
      </c>
      <c r="B48" s="29" t="s">
        <v>1069</v>
      </c>
      <c r="C48" s="27">
        <v>44599</v>
      </c>
      <c r="D48" s="25" t="s">
        <v>41</v>
      </c>
      <c r="E48" s="29"/>
      <c r="F48" s="30"/>
      <c r="G48" s="27"/>
      <c r="H48" s="25"/>
      <c r="I48" s="47"/>
      <c r="J48" s="30" t="s">
        <v>923</v>
      </c>
      <c r="K48" s="48">
        <v>41124002.399999999</v>
      </c>
      <c r="L48" s="31"/>
      <c r="M48" s="6">
        <f t="shared" si="3"/>
        <v>0</v>
      </c>
      <c r="N48" s="6">
        <f t="shared" si="3"/>
        <v>0</v>
      </c>
      <c r="O48" s="31">
        <f t="shared" si="1"/>
        <v>256560</v>
      </c>
      <c r="P48" s="31">
        <v>194880</v>
      </c>
      <c r="Q48" s="31">
        <v>61680</v>
      </c>
      <c r="R48" s="31"/>
      <c r="S48" s="25"/>
      <c r="T48" s="25" t="s">
        <v>47</v>
      </c>
      <c r="U48" s="30"/>
      <c r="V48" s="30"/>
      <c r="W48" s="27">
        <v>44713</v>
      </c>
      <c r="X48" s="27">
        <v>44880</v>
      </c>
      <c r="Y48" s="27"/>
      <c r="Z48" s="30"/>
    </row>
    <row r="49" spans="1:26" x14ac:dyDescent="0.25">
      <c r="A49" s="26" t="s">
        <v>1043</v>
      </c>
      <c r="B49" s="29" t="s">
        <v>1068</v>
      </c>
      <c r="C49" s="27">
        <v>44599</v>
      </c>
      <c r="D49" s="25">
        <v>1512</v>
      </c>
      <c r="E49" s="29"/>
      <c r="F49" s="30"/>
      <c r="G49" s="27"/>
      <c r="H49" s="25"/>
      <c r="I49" s="47"/>
      <c r="J49" s="30" t="s">
        <v>811</v>
      </c>
      <c r="K49" s="48">
        <v>148929694.47999999</v>
      </c>
      <c r="L49" s="31"/>
      <c r="M49" s="6">
        <f t="shared" si="3"/>
        <v>0</v>
      </c>
      <c r="N49" s="6">
        <f t="shared" si="3"/>
        <v>0</v>
      </c>
      <c r="O49" s="31">
        <f t="shared" si="1"/>
        <v>0</v>
      </c>
      <c r="P49" s="31"/>
      <c r="Q49" s="31"/>
      <c r="R49" s="31"/>
      <c r="S49" s="25"/>
      <c r="T49" s="25"/>
      <c r="U49" s="30"/>
      <c r="V49" s="30"/>
      <c r="W49" s="27"/>
      <c r="X49" s="27"/>
      <c r="Y49" s="27"/>
      <c r="Z49" s="30"/>
    </row>
    <row r="50" spans="1:26" ht="31.5" x14ac:dyDescent="0.25">
      <c r="A50" s="26" t="s">
        <v>1035</v>
      </c>
      <c r="B50" s="29" t="s">
        <v>1067</v>
      </c>
      <c r="C50" s="27">
        <v>44599</v>
      </c>
      <c r="D50" s="25" t="s">
        <v>41</v>
      </c>
      <c r="E50" s="29"/>
      <c r="F50" s="30"/>
      <c r="G50" s="27"/>
      <c r="H50" s="25"/>
      <c r="I50" s="47"/>
      <c r="J50" s="30" t="s">
        <v>819</v>
      </c>
      <c r="K50" s="48">
        <v>25914628.600000001</v>
      </c>
      <c r="L50" s="31"/>
      <c r="M50" s="6">
        <f t="shared" si="3"/>
        <v>0</v>
      </c>
      <c r="N50" s="6">
        <f t="shared" si="3"/>
        <v>0</v>
      </c>
      <c r="O50" s="31">
        <f t="shared" si="1"/>
        <v>3535420</v>
      </c>
      <c r="P50" s="31">
        <v>2031840</v>
      </c>
      <c r="Q50" s="31">
        <v>1503580</v>
      </c>
      <c r="R50" s="31"/>
      <c r="S50" s="25"/>
      <c r="T50" s="25" t="s">
        <v>27</v>
      </c>
      <c r="U50" s="30"/>
      <c r="V50" s="30"/>
      <c r="W50" s="27">
        <v>44652</v>
      </c>
      <c r="X50" s="27">
        <v>44774</v>
      </c>
      <c r="Y50" s="27"/>
      <c r="Z50" s="30"/>
    </row>
    <row r="51" spans="1:26" x14ac:dyDescent="0.25">
      <c r="A51" s="26" t="s">
        <v>1040</v>
      </c>
      <c r="B51" s="29" t="s">
        <v>1066</v>
      </c>
      <c r="C51" s="27">
        <v>44599</v>
      </c>
      <c r="D51" s="25">
        <v>1416</v>
      </c>
      <c r="E51" s="29"/>
      <c r="F51" s="30"/>
      <c r="G51" s="27"/>
      <c r="H51" s="25"/>
      <c r="I51" s="30"/>
      <c r="J51" s="30" t="s">
        <v>776</v>
      </c>
      <c r="K51" s="31">
        <v>32394996.899999999</v>
      </c>
      <c r="L51" s="31"/>
      <c r="M51" s="6">
        <f t="shared" si="3"/>
        <v>0</v>
      </c>
      <c r="N51" s="6">
        <f t="shared" si="3"/>
        <v>0</v>
      </c>
      <c r="O51" s="31">
        <f t="shared" si="1"/>
        <v>465</v>
      </c>
      <c r="P51" s="31">
        <v>465</v>
      </c>
      <c r="Q51" s="31"/>
      <c r="R51" s="31"/>
      <c r="S51" s="25"/>
      <c r="T51" s="25" t="s">
        <v>37</v>
      </c>
      <c r="U51" s="30"/>
      <c r="V51" s="30"/>
      <c r="W51" s="27">
        <v>44652</v>
      </c>
      <c r="X51" s="27">
        <v>44743</v>
      </c>
      <c r="Y51" s="27"/>
      <c r="Z51" s="30"/>
    </row>
    <row r="52" spans="1:26" x14ac:dyDescent="0.2">
      <c r="A52" s="26" t="s">
        <v>1027</v>
      </c>
      <c r="B52" s="29" t="s">
        <v>1065</v>
      </c>
      <c r="C52" s="27">
        <v>44599</v>
      </c>
      <c r="D52" s="25" t="s">
        <v>41</v>
      </c>
      <c r="E52" s="29"/>
      <c r="F52" s="30"/>
      <c r="G52" s="27"/>
      <c r="H52" s="25"/>
      <c r="I52" s="30"/>
      <c r="J52" s="45" t="s">
        <v>805</v>
      </c>
      <c r="K52" s="31">
        <v>169174882.80000001</v>
      </c>
      <c r="L52" s="31"/>
      <c r="M52" s="6">
        <f t="shared" si="3"/>
        <v>0</v>
      </c>
      <c r="N52" s="6">
        <f t="shared" si="3"/>
        <v>0</v>
      </c>
      <c r="O52" s="31">
        <f t="shared" si="1"/>
        <v>0</v>
      </c>
      <c r="P52" s="31"/>
      <c r="Q52" s="31"/>
      <c r="R52" s="31"/>
      <c r="S52" s="25"/>
      <c r="T52" s="25"/>
      <c r="U52" s="30"/>
      <c r="V52" s="30"/>
      <c r="W52" s="27"/>
      <c r="X52" s="27"/>
      <c r="Y52" s="27"/>
      <c r="Z52" s="30"/>
    </row>
    <row r="53" spans="1:26" ht="31.5" x14ac:dyDescent="0.25">
      <c r="A53" s="26" t="s">
        <v>1026</v>
      </c>
      <c r="B53" s="29" t="s">
        <v>1064</v>
      </c>
      <c r="C53" s="27">
        <v>44599</v>
      </c>
      <c r="D53" s="25" t="s">
        <v>41</v>
      </c>
      <c r="E53" s="29"/>
      <c r="F53" s="30"/>
      <c r="G53" s="27"/>
      <c r="H53" s="25"/>
      <c r="I53" s="30"/>
      <c r="J53" s="30" t="s">
        <v>818</v>
      </c>
      <c r="K53" s="31">
        <v>81586985.480000004</v>
      </c>
      <c r="L53" s="31"/>
      <c r="M53" s="6">
        <f t="shared" si="3"/>
        <v>0</v>
      </c>
      <c r="N53" s="6">
        <f t="shared" si="3"/>
        <v>0</v>
      </c>
      <c r="O53" s="31">
        <f t="shared" si="1"/>
        <v>0</v>
      </c>
      <c r="P53" s="31"/>
      <c r="Q53" s="31"/>
      <c r="R53" s="31"/>
      <c r="S53" s="25"/>
      <c r="T53" s="25"/>
      <c r="U53" s="30"/>
      <c r="V53" s="30"/>
      <c r="W53" s="27"/>
      <c r="X53" s="27"/>
      <c r="Y53" s="27"/>
      <c r="Z53" s="30"/>
    </row>
    <row r="54" spans="1:26" ht="31.5" x14ac:dyDescent="0.25">
      <c r="A54" s="26" t="s">
        <v>1022</v>
      </c>
      <c r="B54" s="29" t="s">
        <v>1063</v>
      </c>
      <c r="C54" s="27">
        <v>44599</v>
      </c>
      <c r="D54" s="25" t="s">
        <v>41</v>
      </c>
      <c r="E54" s="29"/>
      <c r="F54" s="30"/>
      <c r="G54" s="27"/>
      <c r="H54" s="25"/>
      <c r="I54" s="30"/>
      <c r="J54" s="30" t="s">
        <v>808</v>
      </c>
      <c r="K54" s="31">
        <v>26318944.02</v>
      </c>
      <c r="L54" s="31"/>
      <c r="M54" s="6">
        <f t="shared" si="3"/>
        <v>0</v>
      </c>
      <c r="N54" s="6">
        <f t="shared" si="3"/>
        <v>0</v>
      </c>
      <c r="O54" s="31">
        <f t="shared" si="1"/>
        <v>0</v>
      </c>
      <c r="P54" s="31"/>
      <c r="Q54" s="31"/>
      <c r="R54" s="31"/>
      <c r="S54" s="25"/>
      <c r="T54" s="25"/>
      <c r="U54" s="30"/>
      <c r="V54" s="30"/>
      <c r="W54" s="27"/>
      <c r="X54" s="27"/>
      <c r="Y54" s="27"/>
      <c r="Z54" s="30"/>
    </row>
    <row r="55" spans="1:26" ht="47.25" x14ac:dyDescent="0.25">
      <c r="A55" s="26" t="s">
        <v>1029</v>
      </c>
      <c r="B55" s="29" t="s">
        <v>1106</v>
      </c>
      <c r="C55" s="27">
        <v>44600</v>
      </c>
      <c r="D55" s="25">
        <v>1688</v>
      </c>
      <c r="E55" s="29"/>
      <c r="F55" s="30"/>
      <c r="G55" s="27"/>
      <c r="H55" s="25"/>
      <c r="I55" s="30"/>
      <c r="J55" s="30" t="s">
        <v>769</v>
      </c>
      <c r="K55" s="31">
        <v>54020171.700000003</v>
      </c>
      <c r="L55" s="31"/>
      <c r="M55" s="6">
        <f t="shared" si="3"/>
        <v>0</v>
      </c>
      <c r="N55" s="6">
        <f t="shared" si="3"/>
        <v>0</v>
      </c>
      <c r="O55" s="31">
        <f t="shared" si="1"/>
        <v>6062870</v>
      </c>
      <c r="P55" s="31">
        <v>1200000</v>
      </c>
      <c r="Q55" s="31">
        <v>1832800</v>
      </c>
      <c r="R55" s="31">
        <v>3030070</v>
      </c>
      <c r="S55" s="25"/>
      <c r="T55" s="25" t="s">
        <v>581</v>
      </c>
      <c r="U55" s="30"/>
      <c r="V55" s="30"/>
      <c r="W55" s="27">
        <v>44682</v>
      </c>
      <c r="X55" s="27">
        <v>44743</v>
      </c>
      <c r="Y55" s="27">
        <v>44880</v>
      </c>
      <c r="Z55" s="30"/>
    </row>
    <row r="56" spans="1:26" ht="47.25" x14ac:dyDescent="0.25">
      <c r="A56" s="26" t="s">
        <v>1031</v>
      </c>
      <c r="B56" s="29" t="s">
        <v>1105</v>
      </c>
      <c r="C56" s="27">
        <v>44600</v>
      </c>
      <c r="D56" s="25">
        <v>1512</v>
      </c>
      <c r="E56" s="29"/>
      <c r="F56" s="30"/>
      <c r="G56" s="27"/>
      <c r="H56" s="25"/>
      <c r="I56" s="30"/>
      <c r="J56" s="49" t="s">
        <v>815</v>
      </c>
      <c r="K56" s="31">
        <v>157690.29999999999</v>
      </c>
      <c r="L56" s="31"/>
      <c r="M56" s="6">
        <f t="shared" si="3"/>
        <v>0</v>
      </c>
      <c r="N56" s="6">
        <f t="shared" si="3"/>
        <v>0</v>
      </c>
      <c r="O56" s="31">
        <f t="shared" si="1"/>
        <v>0</v>
      </c>
      <c r="P56" s="31"/>
      <c r="Q56" s="31"/>
      <c r="R56" s="31"/>
      <c r="S56" s="25"/>
      <c r="T56" s="25"/>
      <c r="U56" s="30"/>
      <c r="V56" s="30"/>
      <c r="W56" s="27"/>
      <c r="X56" s="27"/>
      <c r="Y56" s="27"/>
      <c r="Z56" s="30"/>
    </row>
    <row r="57" spans="1:26" x14ac:dyDescent="0.25">
      <c r="A57" s="26" t="s">
        <v>1038</v>
      </c>
      <c r="B57" s="29" t="s">
        <v>1104</v>
      </c>
      <c r="C57" s="27">
        <v>44600</v>
      </c>
      <c r="D57" s="25">
        <v>1512</v>
      </c>
      <c r="E57" s="29"/>
      <c r="F57" s="30"/>
      <c r="G57" s="27"/>
      <c r="H57" s="25"/>
      <c r="I57" s="30"/>
      <c r="J57" s="30" t="s">
        <v>1037</v>
      </c>
      <c r="K57" s="31">
        <v>6620839.2000000002</v>
      </c>
      <c r="L57" s="31"/>
      <c r="M57" s="6">
        <f t="shared" si="3"/>
        <v>0</v>
      </c>
      <c r="N57" s="6">
        <f t="shared" si="3"/>
        <v>0</v>
      </c>
      <c r="O57" s="31">
        <f t="shared" si="1"/>
        <v>0</v>
      </c>
      <c r="P57" s="31"/>
      <c r="Q57" s="31"/>
      <c r="R57" s="31"/>
      <c r="S57" s="25"/>
      <c r="T57" s="25"/>
      <c r="U57" s="30"/>
      <c r="V57" s="30"/>
      <c r="W57" s="27"/>
      <c r="X57" s="27"/>
      <c r="Y57" s="27"/>
      <c r="Z57" s="30"/>
    </row>
    <row r="58" spans="1:26" ht="47.25" x14ac:dyDescent="0.25">
      <c r="A58" s="26" t="s">
        <v>1033</v>
      </c>
      <c r="B58" s="29" t="s">
        <v>1103</v>
      </c>
      <c r="C58" s="27">
        <v>44600</v>
      </c>
      <c r="D58" s="25">
        <v>1512</v>
      </c>
      <c r="E58" s="29"/>
      <c r="F58" s="30"/>
      <c r="G58" s="27"/>
      <c r="H58" s="25"/>
      <c r="I58" s="30"/>
      <c r="J58" s="30" t="s">
        <v>812</v>
      </c>
      <c r="K58" s="31">
        <v>318044.3</v>
      </c>
      <c r="L58" s="31"/>
      <c r="M58" s="6">
        <f t="shared" si="3"/>
        <v>0</v>
      </c>
      <c r="N58" s="6">
        <f t="shared" si="3"/>
        <v>0</v>
      </c>
      <c r="O58" s="31">
        <f t="shared" si="1"/>
        <v>0</v>
      </c>
      <c r="P58" s="31"/>
      <c r="Q58" s="31"/>
      <c r="R58" s="31"/>
      <c r="S58" s="25"/>
      <c r="T58" s="25"/>
      <c r="U58" s="30"/>
      <c r="V58" s="30"/>
      <c r="W58" s="27"/>
      <c r="X58" s="27"/>
      <c r="Y58" s="27"/>
      <c r="Z58" s="30"/>
    </row>
    <row r="59" spans="1:26" ht="47.25" x14ac:dyDescent="0.25">
      <c r="A59" s="26" t="s">
        <v>1036</v>
      </c>
      <c r="B59" s="29" t="s">
        <v>1107</v>
      </c>
      <c r="C59" s="27">
        <v>44600</v>
      </c>
      <c r="D59" s="25">
        <v>1512</v>
      </c>
      <c r="E59" s="29"/>
      <c r="F59" s="30"/>
      <c r="G59" s="27"/>
      <c r="H59" s="25"/>
      <c r="I59" s="30"/>
      <c r="J59" s="49" t="s">
        <v>820</v>
      </c>
      <c r="K59" s="50">
        <v>145949.6</v>
      </c>
      <c r="L59" s="31"/>
      <c r="M59" s="6">
        <f t="shared" si="3"/>
        <v>0</v>
      </c>
      <c r="N59" s="6">
        <f t="shared" si="3"/>
        <v>0</v>
      </c>
      <c r="O59" s="31">
        <f t="shared" si="1"/>
        <v>0</v>
      </c>
      <c r="P59" s="31"/>
      <c r="Q59" s="31"/>
      <c r="R59" s="31"/>
      <c r="S59" s="25"/>
      <c r="T59" s="25"/>
      <c r="U59" s="30"/>
      <c r="V59" s="30"/>
      <c r="W59" s="27"/>
      <c r="X59" s="27"/>
      <c r="Y59" s="27"/>
      <c r="Z59" s="30"/>
    </row>
    <row r="60" spans="1:26" ht="31.5" x14ac:dyDescent="0.25">
      <c r="A60" s="26" t="s">
        <v>1041</v>
      </c>
      <c r="B60" s="29" t="s">
        <v>1102</v>
      </c>
      <c r="C60" s="27">
        <v>44600</v>
      </c>
      <c r="D60" s="25">
        <v>1512</v>
      </c>
      <c r="E60" s="29"/>
      <c r="F60" s="30"/>
      <c r="G60" s="27"/>
      <c r="H60" s="25"/>
      <c r="I60" s="30"/>
      <c r="J60" s="30" t="s">
        <v>807</v>
      </c>
      <c r="K60" s="31">
        <v>9087520</v>
      </c>
      <c r="L60" s="31"/>
      <c r="M60" s="6">
        <f t="shared" si="3"/>
        <v>0</v>
      </c>
      <c r="N60" s="6">
        <f t="shared" si="3"/>
        <v>0</v>
      </c>
      <c r="O60" s="31">
        <f t="shared" si="1"/>
        <v>0</v>
      </c>
      <c r="P60" s="31"/>
      <c r="Q60" s="31"/>
      <c r="R60" s="31"/>
      <c r="S60" s="25"/>
      <c r="T60" s="25"/>
      <c r="U60" s="30"/>
      <c r="V60" s="30"/>
      <c r="W60" s="27"/>
      <c r="X60" s="27"/>
      <c r="Y60" s="27"/>
      <c r="Z60" s="30"/>
    </row>
    <row r="61" spans="1:26" x14ac:dyDescent="0.2">
      <c r="A61" s="26" t="s">
        <v>1025</v>
      </c>
      <c r="B61" s="29" t="s">
        <v>1101</v>
      </c>
      <c r="C61" s="27">
        <v>44600</v>
      </c>
      <c r="D61" s="25">
        <v>1512</v>
      </c>
      <c r="E61" s="29"/>
      <c r="F61" s="30"/>
      <c r="G61" s="27"/>
      <c r="H61" s="25"/>
      <c r="I61" s="30"/>
      <c r="J61" s="45" t="s">
        <v>814</v>
      </c>
      <c r="K61" s="31">
        <v>11589512.199999999</v>
      </c>
      <c r="L61" s="31"/>
      <c r="M61" s="6">
        <f t="shared" si="3"/>
        <v>0</v>
      </c>
      <c r="N61" s="6">
        <f t="shared" si="3"/>
        <v>0</v>
      </c>
      <c r="O61" s="31">
        <f t="shared" si="1"/>
        <v>0</v>
      </c>
      <c r="P61" s="31"/>
      <c r="Q61" s="31"/>
      <c r="R61" s="31"/>
      <c r="S61" s="25"/>
      <c r="T61" s="25"/>
      <c r="U61" s="30"/>
      <c r="V61" s="30"/>
      <c r="W61" s="27"/>
      <c r="X61" s="27"/>
      <c r="Y61" s="27"/>
      <c r="Z61" s="30"/>
    </row>
    <row r="62" spans="1:26" x14ac:dyDescent="0.25">
      <c r="A62" s="26" t="s">
        <v>1046</v>
      </c>
      <c r="B62" s="29" t="s">
        <v>1100</v>
      </c>
      <c r="C62" s="27">
        <v>44600</v>
      </c>
      <c r="D62" s="25">
        <v>1512</v>
      </c>
      <c r="E62" s="29"/>
      <c r="F62" s="30"/>
      <c r="G62" s="27"/>
      <c r="H62" s="25"/>
      <c r="I62" s="30"/>
      <c r="J62" s="30" t="s">
        <v>764</v>
      </c>
      <c r="K62" s="51">
        <v>19289766.75</v>
      </c>
      <c r="L62" s="31"/>
      <c r="M62" s="6">
        <f t="shared" si="3"/>
        <v>0</v>
      </c>
      <c r="N62" s="6">
        <f t="shared" si="3"/>
        <v>0</v>
      </c>
      <c r="O62" s="31">
        <f t="shared" si="1"/>
        <v>101445</v>
      </c>
      <c r="P62" s="31">
        <v>101445</v>
      </c>
      <c r="Q62" s="31"/>
      <c r="R62" s="31"/>
      <c r="S62" s="25"/>
      <c r="T62" s="25" t="s">
        <v>765</v>
      </c>
      <c r="U62" s="30"/>
      <c r="V62" s="30"/>
      <c r="W62" s="27">
        <v>44743</v>
      </c>
      <c r="X62" s="27"/>
      <c r="Y62" s="27"/>
      <c r="Z62" s="30"/>
    </row>
    <row r="63" spans="1:26" ht="31.5" x14ac:dyDescent="0.25">
      <c r="A63" s="26" t="s">
        <v>1039</v>
      </c>
      <c r="B63" s="29" t="s">
        <v>1099</v>
      </c>
      <c r="C63" s="27">
        <v>44600</v>
      </c>
      <c r="D63" s="25">
        <v>1512</v>
      </c>
      <c r="E63" s="29"/>
      <c r="F63" s="30"/>
      <c r="G63" s="27"/>
      <c r="H63" s="25"/>
      <c r="I63" s="30"/>
      <c r="J63" s="30" t="s">
        <v>763</v>
      </c>
      <c r="K63" s="31">
        <v>17498585.399999999</v>
      </c>
      <c r="L63" s="31"/>
      <c r="M63" s="6">
        <f t="shared" ref="M63:N82" si="4">L63</f>
        <v>0</v>
      </c>
      <c r="N63" s="6">
        <f t="shared" si="4"/>
        <v>0</v>
      </c>
      <c r="O63" s="31">
        <f t="shared" si="1"/>
        <v>5042820</v>
      </c>
      <c r="P63" s="31">
        <v>5042820</v>
      </c>
      <c r="Q63" s="31"/>
      <c r="R63" s="31"/>
      <c r="S63" s="25"/>
      <c r="T63" s="25" t="s">
        <v>27</v>
      </c>
      <c r="U63" s="30"/>
      <c r="V63" s="30"/>
      <c r="W63" s="27">
        <v>44743</v>
      </c>
      <c r="X63" s="27"/>
      <c r="Y63" s="27"/>
      <c r="Z63" s="30"/>
    </row>
    <row r="64" spans="1:26" x14ac:dyDescent="0.25">
      <c r="A64" s="26" t="s">
        <v>1020</v>
      </c>
      <c r="B64" s="29" t="s">
        <v>1098</v>
      </c>
      <c r="C64" s="27">
        <v>44600</v>
      </c>
      <c r="D64" s="25">
        <v>1512</v>
      </c>
      <c r="E64" s="29"/>
      <c r="F64" s="30"/>
      <c r="G64" s="27"/>
      <c r="H64" s="25"/>
      <c r="I64" s="30"/>
      <c r="J64" s="30" t="s">
        <v>816</v>
      </c>
      <c r="K64" s="31">
        <v>12548932</v>
      </c>
      <c r="L64" s="31"/>
      <c r="M64" s="6">
        <f t="shared" si="4"/>
        <v>0</v>
      </c>
      <c r="N64" s="6">
        <f t="shared" si="4"/>
        <v>0</v>
      </c>
      <c r="O64" s="31">
        <f t="shared" si="1"/>
        <v>0</v>
      </c>
      <c r="P64" s="31"/>
      <c r="Q64" s="31"/>
      <c r="R64" s="31"/>
      <c r="S64" s="25"/>
      <c r="T64" s="25"/>
      <c r="U64" s="30"/>
      <c r="V64" s="30"/>
      <c r="W64" s="27"/>
      <c r="X64" s="27"/>
      <c r="Y64" s="27"/>
      <c r="Z64" s="30"/>
    </row>
    <row r="65" spans="1:26" x14ac:dyDescent="0.25">
      <c r="A65" s="26" t="s">
        <v>1045</v>
      </c>
      <c r="B65" s="29" t="s">
        <v>1096</v>
      </c>
      <c r="C65" s="27">
        <v>44600</v>
      </c>
      <c r="D65" s="25">
        <v>1512</v>
      </c>
      <c r="E65" s="29"/>
      <c r="F65" s="30"/>
      <c r="G65" s="27"/>
      <c r="H65" s="25"/>
      <c r="I65" s="30"/>
      <c r="J65" s="30" t="s">
        <v>1072</v>
      </c>
      <c r="K65" s="31">
        <v>3251082</v>
      </c>
      <c r="L65" s="31"/>
      <c r="M65" s="6">
        <f t="shared" si="4"/>
        <v>0</v>
      </c>
      <c r="N65" s="6">
        <f t="shared" si="4"/>
        <v>0</v>
      </c>
      <c r="O65" s="31">
        <f t="shared" si="1"/>
        <v>0</v>
      </c>
      <c r="P65" s="31"/>
      <c r="Q65" s="31"/>
      <c r="R65" s="31"/>
      <c r="S65" s="25"/>
      <c r="T65" s="25"/>
      <c r="U65" s="30"/>
      <c r="V65" s="30"/>
      <c r="W65" s="27"/>
      <c r="X65" s="27"/>
      <c r="Y65" s="27"/>
      <c r="Z65" s="30"/>
    </row>
    <row r="66" spans="1:26" ht="94.5" x14ac:dyDescent="0.25">
      <c r="A66" s="26" t="s">
        <v>1032</v>
      </c>
      <c r="B66" s="29" t="s">
        <v>1095</v>
      </c>
      <c r="C66" s="27">
        <v>44600</v>
      </c>
      <c r="D66" s="25">
        <v>1512</v>
      </c>
      <c r="E66" s="29"/>
      <c r="F66" s="30"/>
      <c r="G66" s="27"/>
      <c r="H66" s="25"/>
      <c r="I66" s="30"/>
      <c r="J66" s="30" t="s">
        <v>802</v>
      </c>
      <c r="K66" s="31">
        <v>8018468.3700000001</v>
      </c>
      <c r="L66" s="31"/>
      <c r="M66" s="6">
        <f t="shared" si="4"/>
        <v>0</v>
      </c>
      <c r="N66" s="6">
        <f t="shared" si="4"/>
        <v>0</v>
      </c>
      <c r="O66" s="31">
        <f t="shared" si="1"/>
        <v>0</v>
      </c>
      <c r="P66" s="31"/>
      <c r="Q66" s="31"/>
      <c r="R66" s="31"/>
      <c r="S66" s="25"/>
      <c r="T66" s="25"/>
      <c r="U66" s="30"/>
      <c r="V66" s="30"/>
      <c r="W66" s="27"/>
      <c r="X66" s="27"/>
      <c r="Y66" s="27"/>
      <c r="Z66" s="30"/>
    </row>
    <row r="67" spans="1:26" ht="47.25" x14ac:dyDescent="0.25">
      <c r="A67" s="26" t="s">
        <v>1015</v>
      </c>
      <c r="B67" s="29" t="s">
        <v>1097</v>
      </c>
      <c r="C67" s="27">
        <v>44600</v>
      </c>
      <c r="D67" s="25" t="s">
        <v>41</v>
      </c>
      <c r="E67" s="29"/>
      <c r="F67" s="30"/>
      <c r="G67" s="27"/>
      <c r="H67" s="25"/>
      <c r="I67" s="30"/>
      <c r="J67" s="30" t="s">
        <v>839</v>
      </c>
      <c r="K67" s="31">
        <v>525363475.17000002</v>
      </c>
      <c r="L67" s="31"/>
      <c r="M67" s="6">
        <f t="shared" si="4"/>
        <v>0</v>
      </c>
      <c r="N67" s="6">
        <f t="shared" si="4"/>
        <v>0</v>
      </c>
      <c r="O67" s="31">
        <f t="shared" ref="O67:O130" si="5">P67+Q67+R67</f>
        <v>36008463</v>
      </c>
      <c r="P67" s="31">
        <v>10281963</v>
      </c>
      <c r="Q67" s="31">
        <v>25726500</v>
      </c>
      <c r="R67" s="31"/>
      <c r="S67" s="25"/>
      <c r="T67" s="25" t="s">
        <v>47</v>
      </c>
      <c r="U67" s="30"/>
      <c r="V67" s="30"/>
      <c r="W67" s="27">
        <v>44652</v>
      </c>
      <c r="X67" s="27">
        <v>44774</v>
      </c>
      <c r="Y67" s="27"/>
      <c r="Z67" s="30"/>
    </row>
    <row r="68" spans="1:26" ht="31.5" x14ac:dyDescent="0.25">
      <c r="A68" s="26" t="s">
        <v>1011</v>
      </c>
      <c r="B68" s="29" t="s">
        <v>1089</v>
      </c>
      <c r="C68" s="27">
        <v>44600</v>
      </c>
      <c r="D68" s="25">
        <v>1512</v>
      </c>
      <c r="E68" s="29"/>
      <c r="F68" s="30"/>
      <c r="G68" s="27"/>
      <c r="H68" s="25"/>
      <c r="I68" s="30"/>
      <c r="J68" s="30" t="s">
        <v>969</v>
      </c>
      <c r="K68" s="31">
        <v>484014139.19999999</v>
      </c>
      <c r="L68" s="31"/>
      <c r="M68" s="6">
        <f t="shared" si="4"/>
        <v>0</v>
      </c>
      <c r="N68" s="6">
        <f t="shared" si="4"/>
        <v>0</v>
      </c>
      <c r="O68" s="31">
        <f t="shared" si="5"/>
        <v>0</v>
      </c>
      <c r="P68" s="31"/>
      <c r="Q68" s="31"/>
      <c r="R68" s="31"/>
      <c r="S68" s="25"/>
      <c r="T68" s="25"/>
      <c r="U68" s="30"/>
      <c r="V68" s="30"/>
      <c r="W68" s="27"/>
      <c r="X68" s="27"/>
      <c r="Y68" s="27"/>
      <c r="Z68" s="30"/>
    </row>
    <row r="69" spans="1:26" ht="31.5" x14ac:dyDescent="0.25">
      <c r="A69" s="26" t="s">
        <v>1017</v>
      </c>
      <c r="B69" s="29" t="s">
        <v>1092</v>
      </c>
      <c r="C69" s="27">
        <v>44600</v>
      </c>
      <c r="D69" s="25" t="s">
        <v>41</v>
      </c>
      <c r="E69" s="29"/>
      <c r="F69" s="30"/>
      <c r="G69" s="27"/>
      <c r="H69" s="25"/>
      <c r="I69" s="30"/>
      <c r="J69" s="30" t="s">
        <v>969</v>
      </c>
      <c r="K69" s="31">
        <v>427185640.80000001</v>
      </c>
      <c r="L69" s="31"/>
      <c r="M69" s="6">
        <f t="shared" si="4"/>
        <v>0</v>
      </c>
      <c r="N69" s="6">
        <f t="shared" si="4"/>
        <v>0</v>
      </c>
      <c r="O69" s="31">
        <f t="shared" si="5"/>
        <v>0</v>
      </c>
      <c r="P69" s="31"/>
      <c r="Q69" s="31"/>
      <c r="R69" s="31"/>
      <c r="S69" s="25"/>
      <c r="T69" s="25"/>
      <c r="U69" s="30"/>
      <c r="V69" s="30"/>
      <c r="W69" s="27"/>
      <c r="X69" s="27"/>
      <c r="Y69" s="27"/>
      <c r="Z69" s="30"/>
    </row>
    <row r="70" spans="1:26" ht="31.5" x14ac:dyDescent="0.25">
      <c r="A70" s="26" t="s">
        <v>1010</v>
      </c>
      <c r="B70" s="29" t="s">
        <v>1090</v>
      </c>
      <c r="C70" s="27">
        <v>44600</v>
      </c>
      <c r="D70" s="25" t="s">
        <v>41</v>
      </c>
      <c r="E70" s="29"/>
      <c r="F70" s="30"/>
      <c r="G70" s="27"/>
      <c r="H70" s="25"/>
      <c r="I70" s="30"/>
      <c r="J70" s="30" t="s">
        <v>969</v>
      </c>
      <c r="K70" s="31">
        <v>486023392.80000001</v>
      </c>
      <c r="L70" s="31"/>
      <c r="M70" s="6">
        <f t="shared" si="4"/>
        <v>0</v>
      </c>
      <c r="N70" s="6">
        <f t="shared" si="4"/>
        <v>0</v>
      </c>
      <c r="O70" s="31">
        <f t="shared" si="5"/>
        <v>0</v>
      </c>
      <c r="P70" s="31"/>
      <c r="Q70" s="31"/>
      <c r="R70" s="31"/>
      <c r="S70" s="25"/>
      <c r="T70" s="25"/>
      <c r="U70" s="30"/>
      <c r="V70" s="30"/>
      <c r="W70" s="27"/>
      <c r="X70" s="27"/>
      <c r="Y70" s="27"/>
      <c r="Z70" s="30"/>
    </row>
    <row r="71" spans="1:26" ht="31.5" x14ac:dyDescent="0.25">
      <c r="A71" s="26" t="s">
        <v>1019</v>
      </c>
      <c r="B71" s="29" t="s">
        <v>1094</v>
      </c>
      <c r="C71" s="27">
        <v>44600</v>
      </c>
      <c r="D71" s="25">
        <v>1512</v>
      </c>
      <c r="E71" s="29"/>
      <c r="F71" s="30"/>
      <c r="G71" s="27"/>
      <c r="H71" s="25"/>
      <c r="I71" s="30"/>
      <c r="J71" s="30" t="s">
        <v>969</v>
      </c>
      <c r="K71" s="31">
        <v>484845328.80000001</v>
      </c>
      <c r="L71" s="31"/>
      <c r="M71" s="6">
        <f t="shared" si="4"/>
        <v>0</v>
      </c>
      <c r="N71" s="6">
        <f t="shared" si="4"/>
        <v>0</v>
      </c>
      <c r="O71" s="31">
        <f t="shared" si="5"/>
        <v>0</v>
      </c>
      <c r="P71" s="31"/>
      <c r="Q71" s="31"/>
      <c r="R71" s="31"/>
      <c r="S71" s="25"/>
      <c r="T71" s="25"/>
      <c r="U71" s="30"/>
      <c r="V71" s="30"/>
      <c r="W71" s="27"/>
      <c r="X71" s="27"/>
      <c r="Y71" s="27"/>
      <c r="Z71" s="30"/>
    </row>
    <row r="72" spans="1:26" ht="31.5" x14ac:dyDescent="0.25">
      <c r="A72" s="26" t="s">
        <v>1012</v>
      </c>
      <c r="B72" s="29" t="s">
        <v>1091</v>
      </c>
      <c r="C72" s="27">
        <v>44600</v>
      </c>
      <c r="D72" s="25" t="s">
        <v>41</v>
      </c>
      <c r="E72" s="29"/>
      <c r="F72" s="30"/>
      <c r="G72" s="27"/>
      <c r="H72" s="25"/>
      <c r="I72" s="30"/>
      <c r="J72" s="30" t="s">
        <v>970</v>
      </c>
      <c r="K72" s="7">
        <v>495762055.19999999</v>
      </c>
      <c r="L72" s="31"/>
      <c r="M72" s="6">
        <f t="shared" si="4"/>
        <v>0</v>
      </c>
      <c r="N72" s="6">
        <f t="shared" si="4"/>
        <v>0</v>
      </c>
      <c r="O72" s="31">
        <f t="shared" si="5"/>
        <v>0</v>
      </c>
      <c r="P72" s="31"/>
      <c r="Q72" s="31"/>
      <c r="R72" s="31"/>
      <c r="S72" s="25"/>
      <c r="T72" s="25"/>
      <c r="U72" s="30"/>
      <c r="V72" s="30"/>
      <c r="W72" s="27"/>
      <c r="X72" s="27"/>
      <c r="Y72" s="27"/>
      <c r="Z72" s="30"/>
    </row>
    <row r="73" spans="1:26" ht="31.5" x14ac:dyDescent="0.25">
      <c r="A73" s="26" t="s">
        <v>1018</v>
      </c>
      <c r="B73" s="29" t="s">
        <v>1093</v>
      </c>
      <c r="C73" s="27">
        <v>44600</v>
      </c>
      <c r="D73" s="25" t="s">
        <v>41</v>
      </c>
      <c r="E73" s="29"/>
      <c r="F73" s="30"/>
      <c r="G73" s="27"/>
      <c r="H73" s="25"/>
      <c r="I73" s="30"/>
      <c r="J73" s="30" t="s">
        <v>969</v>
      </c>
      <c r="K73" s="31">
        <v>427833576</v>
      </c>
      <c r="L73" s="31"/>
      <c r="M73" s="6">
        <f t="shared" si="4"/>
        <v>0</v>
      </c>
      <c r="N73" s="6">
        <f t="shared" si="4"/>
        <v>0</v>
      </c>
      <c r="O73" s="31">
        <f t="shared" si="5"/>
        <v>0</v>
      </c>
      <c r="P73" s="31"/>
      <c r="Q73" s="31"/>
      <c r="R73" s="31"/>
      <c r="S73" s="25"/>
      <c r="T73" s="25"/>
      <c r="U73" s="30"/>
      <c r="V73" s="30"/>
      <c r="W73" s="27"/>
      <c r="X73" s="27"/>
      <c r="Y73" s="27"/>
      <c r="Z73" s="30"/>
    </row>
    <row r="74" spans="1:26" ht="31.5" x14ac:dyDescent="0.25">
      <c r="A74" s="26" t="s">
        <v>1014</v>
      </c>
      <c r="B74" s="29" t="s">
        <v>1156</v>
      </c>
      <c r="C74" s="27">
        <v>44601</v>
      </c>
      <c r="D74" s="25">
        <v>1688</v>
      </c>
      <c r="E74" s="29"/>
      <c r="F74" s="30"/>
      <c r="G74" s="27"/>
      <c r="H74" s="25"/>
      <c r="I74" s="30"/>
      <c r="J74" s="30" t="s">
        <v>982</v>
      </c>
      <c r="K74" s="31">
        <v>147871994.59999999</v>
      </c>
      <c r="L74" s="31"/>
      <c r="M74" s="6">
        <f t="shared" si="4"/>
        <v>0</v>
      </c>
      <c r="N74" s="6">
        <f t="shared" si="4"/>
        <v>0</v>
      </c>
      <c r="O74" s="31">
        <f t="shared" si="5"/>
        <v>0</v>
      </c>
      <c r="P74" s="31"/>
      <c r="Q74" s="31"/>
      <c r="R74" s="31"/>
      <c r="S74" s="25"/>
      <c r="T74" s="25"/>
      <c r="U74" s="30"/>
      <c r="V74" s="30"/>
      <c r="W74" s="27"/>
      <c r="X74" s="27"/>
      <c r="Y74" s="27"/>
      <c r="Z74" s="30"/>
    </row>
    <row r="75" spans="1:26" ht="63" x14ac:dyDescent="0.25">
      <c r="A75" s="26" t="s">
        <v>1008</v>
      </c>
      <c r="B75" s="29" t="s">
        <v>1155</v>
      </c>
      <c r="C75" s="27">
        <v>44601</v>
      </c>
      <c r="D75" s="25">
        <v>1688</v>
      </c>
      <c r="E75" s="29"/>
      <c r="F75" s="30"/>
      <c r="G75" s="27"/>
      <c r="H75" s="25"/>
      <c r="I75" s="30"/>
      <c r="J75" s="30" t="s">
        <v>980</v>
      </c>
      <c r="K75" s="31">
        <v>20597322.59</v>
      </c>
      <c r="L75" s="31"/>
      <c r="M75" s="6">
        <f t="shared" si="4"/>
        <v>0</v>
      </c>
      <c r="N75" s="6">
        <f t="shared" si="4"/>
        <v>0</v>
      </c>
      <c r="O75" s="31">
        <f t="shared" si="5"/>
        <v>0</v>
      </c>
      <c r="P75" s="31"/>
      <c r="Q75" s="31"/>
      <c r="R75" s="31"/>
      <c r="S75" s="25"/>
      <c r="T75" s="25"/>
      <c r="U75" s="30"/>
      <c r="V75" s="30"/>
      <c r="W75" s="27"/>
      <c r="X75" s="27"/>
      <c r="Y75" s="27"/>
      <c r="Z75" s="30"/>
    </row>
    <row r="76" spans="1:26" ht="94.5" x14ac:dyDescent="0.25">
      <c r="A76" s="26" t="s">
        <v>1013</v>
      </c>
      <c r="B76" s="29" t="s">
        <v>1154</v>
      </c>
      <c r="C76" s="27">
        <v>44601</v>
      </c>
      <c r="D76" s="25">
        <v>1688</v>
      </c>
      <c r="E76" s="29"/>
      <c r="F76" s="30"/>
      <c r="G76" s="27"/>
      <c r="H76" s="25"/>
      <c r="I76" s="30"/>
      <c r="J76" s="30" t="s">
        <v>973</v>
      </c>
      <c r="K76" s="31">
        <v>144875.25</v>
      </c>
      <c r="L76" s="31"/>
      <c r="M76" s="6">
        <f t="shared" si="4"/>
        <v>0</v>
      </c>
      <c r="N76" s="6">
        <f t="shared" si="4"/>
        <v>0</v>
      </c>
      <c r="O76" s="31">
        <f t="shared" si="5"/>
        <v>0</v>
      </c>
      <c r="P76" s="31"/>
      <c r="Q76" s="31"/>
      <c r="R76" s="31"/>
      <c r="S76" s="25"/>
      <c r="T76" s="25"/>
      <c r="U76" s="30"/>
      <c r="V76" s="30"/>
      <c r="W76" s="27"/>
      <c r="X76" s="27"/>
      <c r="Y76" s="27"/>
      <c r="Z76" s="30"/>
    </row>
    <row r="77" spans="1:26" ht="31.5" x14ac:dyDescent="0.25">
      <c r="A77" s="26" t="s">
        <v>1112</v>
      </c>
      <c r="B77" s="29" t="s">
        <v>1165</v>
      </c>
      <c r="C77" s="27">
        <v>44601</v>
      </c>
      <c r="D77" s="25">
        <v>1688</v>
      </c>
      <c r="E77" s="29"/>
      <c r="F77" s="30"/>
      <c r="G77" s="27"/>
      <c r="H77" s="25"/>
      <c r="I77" s="30"/>
      <c r="J77" s="30" t="s">
        <v>977</v>
      </c>
      <c r="K77" s="7">
        <v>6995506.7199999997</v>
      </c>
      <c r="L77" s="31"/>
      <c r="M77" s="6">
        <f t="shared" si="4"/>
        <v>0</v>
      </c>
      <c r="N77" s="6">
        <f t="shared" si="4"/>
        <v>0</v>
      </c>
      <c r="O77" s="31">
        <f t="shared" si="5"/>
        <v>0</v>
      </c>
      <c r="P77" s="31"/>
      <c r="Q77" s="31"/>
      <c r="R77" s="31"/>
      <c r="S77" s="25"/>
      <c r="T77" s="25"/>
      <c r="U77" s="30"/>
      <c r="V77" s="30"/>
      <c r="W77" s="27"/>
      <c r="X77" s="27"/>
      <c r="Y77" s="27"/>
      <c r="Z77" s="30"/>
    </row>
    <row r="78" spans="1:26" ht="94.5" x14ac:dyDescent="0.25">
      <c r="A78" s="26" t="s">
        <v>1109</v>
      </c>
      <c r="B78" s="29" t="s">
        <v>1164</v>
      </c>
      <c r="C78" s="27">
        <v>44601</v>
      </c>
      <c r="D78" s="25">
        <v>1688</v>
      </c>
      <c r="E78" s="29"/>
      <c r="F78" s="30"/>
      <c r="G78" s="27"/>
      <c r="H78" s="25"/>
      <c r="I78" s="30"/>
      <c r="J78" s="30" t="s">
        <v>988</v>
      </c>
      <c r="K78" s="31">
        <v>294028089</v>
      </c>
      <c r="L78" s="31"/>
      <c r="M78" s="6">
        <f t="shared" si="4"/>
        <v>0</v>
      </c>
      <c r="N78" s="6">
        <f t="shared" si="4"/>
        <v>0</v>
      </c>
      <c r="O78" s="31">
        <f t="shared" si="5"/>
        <v>0</v>
      </c>
      <c r="P78" s="31"/>
      <c r="Q78" s="31"/>
      <c r="R78" s="31"/>
      <c r="S78" s="25"/>
      <c r="T78" s="25"/>
      <c r="U78" s="30"/>
      <c r="V78" s="30"/>
      <c r="W78" s="27"/>
      <c r="X78" s="27"/>
      <c r="Y78" s="27"/>
      <c r="Z78" s="30"/>
    </row>
    <row r="79" spans="1:26" ht="78.75" x14ac:dyDescent="0.25">
      <c r="A79" s="26" t="s">
        <v>1111</v>
      </c>
      <c r="B79" s="29" t="s">
        <v>1163</v>
      </c>
      <c r="C79" s="27">
        <v>44601</v>
      </c>
      <c r="D79" s="25">
        <v>1688</v>
      </c>
      <c r="E79" s="29"/>
      <c r="F79" s="30"/>
      <c r="G79" s="27"/>
      <c r="H79" s="25"/>
      <c r="I79" s="30"/>
      <c r="J79" s="30" t="s">
        <v>1005</v>
      </c>
      <c r="K79" s="31">
        <v>410021843</v>
      </c>
      <c r="L79" s="31"/>
      <c r="M79" s="6">
        <f t="shared" si="4"/>
        <v>0</v>
      </c>
      <c r="N79" s="6">
        <f t="shared" si="4"/>
        <v>0</v>
      </c>
      <c r="O79" s="31">
        <f t="shared" si="5"/>
        <v>0</v>
      </c>
      <c r="P79" s="31"/>
      <c r="Q79" s="31"/>
      <c r="R79" s="31"/>
      <c r="S79" s="25"/>
      <c r="T79" s="25"/>
      <c r="U79" s="30"/>
      <c r="V79" s="30"/>
      <c r="W79" s="27"/>
      <c r="X79" s="27"/>
      <c r="Y79" s="27"/>
      <c r="Z79" s="30"/>
    </row>
    <row r="80" spans="1:26" ht="94.5" x14ac:dyDescent="0.25">
      <c r="A80" s="26" t="s">
        <v>1110</v>
      </c>
      <c r="B80" s="29" t="s">
        <v>1162</v>
      </c>
      <c r="C80" s="27">
        <v>44601</v>
      </c>
      <c r="D80" s="25">
        <v>1688</v>
      </c>
      <c r="E80" s="29"/>
      <c r="F80" s="30"/>
      <c r="G80" s="27"/>
      <c r="H80" s="25"/>
      <c r="I80" s="30"/>
      <c r="J80" s="30" t="s">
        <v>996</v>
      </c>
      <c r="K80" s="31">
        <v>53426095.350000001</v>
      </c>
      <c r="L80" s="31"/>
      <c r="M80" s="6">
        <f t="shared" si="4"/>
        <v>0</v>
      </c>
      <c r="N80" s="6">
        <f t="shared" si="4"/>
        <v>0</v>
      </c>
      <c r="O80" s="31">
        <f t="shared" si="5"/>
        <v>0</v>
      </c>
      <c r="P80" s="31"/>
      <c r="Q80" s="31"/>
      <c r="R80" s="31"/>
      <c r="S80" s="25"/>
      <c r="T80" s="25"/>
      <c r="U80" s="30"/>
      <c r="V80" s="30"/>
      <c r="W80" s="27"/>
      <c r="X80" s="27"/>
      <c r="Y80" s="27"/>
      <c r="Z80" s="30"/>
    </row>
    <row r="81" spans="1:26" ht="47.25" x14ac:dyDescent="0.25">
      <c r="A81" s="26" t="s">
        <v>1153</v>
      </c>
      <c r="B81" s="29" t="s">
        <v>1161</v>
      </c>
      <c r="C81" s="27">
        <v>44601</v>
      </c>
      <c r="D81" s="25">
        <v>1688</v>
      </c>
      <c r="E81" s="29"/>
      <c r="F81" s="30"/>
      <c r="G81" s="27"/>
      <c r="H81" s="25"/>
      <c r="I81" s="30"/>
      <c r="J81" s="30" t="s">
        <v>920</v>
      </c>
      <c r="K81" s="31">
        <v>1251389.8899999999</v>
      </c>
      <c r="L81" s="31"/>
      <c r="M81" s="6">
        <f t="shared" si="4"/>
        <v>0</v>
      </c>
      <c r="N81" s="6">
        <f t="shared" si="4"/>
        <v>0</v>
      </c>
      <c r="O81" s="31">
        <f t="shared" si="5"/>
        <v>0</v>
      </c>
      <c r="P81" s="31"/>
      <c r="Q81" s="31"/>
      <c r="R81" s="31"/>
      <c r="S81" s="25"/>
      <c r="T81" s="25"/>
      <c r="U81" s="30"/>
      <c r="V81" s="30"/>
      <c r="W81" s="27"/>
      <c r="X81" s="27"/>
      <c r="Y81" s="27"/>
      <c r="Z81" s="30"/>
    </row>
    <row r="82" spans="1:26" ht="47.25" x14ac:dyDescent="0.25">
      <c r="A82" s="26" t="s">
        <v>1159</v>
      </c>
      <c r="B82" s="29" t="s">
        <v>1160</v>
      </c>
      <c r="C82" s="27">
        <v>44601</v>
      </c>
      <c r="D82" s="25">
        <v>1688</v>
      </c>
      <c r="E82" s="29"/>
      <c r="F82" s="30"/>
      <c r="G82" s="27"/>
      <c r="H82" s="25"/>
      <c r="I82" s="30"/>
      <c r="J82" s="30" t="s">
        <v>974</v>
      </c>
      <c r="K82" s="31">
        <v>7893941.3200000003</v>
      </c>
      <c r="L82" s="31"/>
      <c r="M82" s="6">
        <f t="shared" si="4"/>
        <v>0</v>
      </c>
      <c r="N82" s="6">
        <f t="shared" si="4"/>
        <v>0</v>
      </c>
      <c r="O82" s="31">
        <f t="shared" si="5"/>
        <v>0</v>
      </c>
      <c r="P82" s="31"/>
      <c r="Q82" s="31"/>
      <c r="R82" s="31"/>
      <c r="S82" s="25"/>
      <c r="T82" s="25"/>
      <c r="U82" s="30"/>
      <c r="V82" s="30"/>
      <c r="W82" s="27"/>
      <c r="X82" s="27"/>
      <c r="Y82" s="27"/>
      <c r="Z82" s="30"/>
    </row>
    <row r="83" spans="1:26" ht="63" x14ac:dyDescent="0.25">
      <c r="A83" s="26" t="s">
        <v>1157</v>
      </c>
      <c r="B83" s="29" t="s">
        <v>1158</v>
      </c>
      <c r="C83" s="27">
        <v>44601</v>
      </c>
      <c r="D83" s="25">
        <v>1688</v>
      </c>
      <c r="E83" s="29"/>
      <c r="F83" s="30"/>
      <c r="G83" s="27"/>
      <c r="H83" s="25"/>
      <c r="I83" s="30"/>
      <c r="J83" s="30" t="s">
        <v>972</v>
      </c>
      <c r="K83" s="31">
        <v>22903482.710000001</v>
      </c>
      <c r="L83" s="31"/>
      <c r="M83" s="6">
        <f t="shared" ref="M83:N102" si="6">L83</f>
        <v>0</v>
      </c>
      <c r="N83" s="6">
        <f t="shared" si="6"/>
        <v>0</v>
      </c>
      <c r="O83" s="31">
        <f t="shared" si="5"/>
        <v>0</v>
      </c>
      <c r="P83" s="31"/>
      <c r="Q83" s="31"/>
      <c r="R83" s="31"/>
      <c r="S83" s="25"/>
      <c r="T83" s="25"/>
      <c r="U83" s="30"/>
      <c r="V83" s="30"/>
      <c r="W83" s="27"/>
      <c r="X83" s="27"/>
      <c r="Y83" s="27"/>
      <c r="Z83" s="30"/>
    </row>
    <row r="84" spans="1:26" ht="78.75" x14ac:dyDescent="0.25">
      <c r="A84" s="26" t="s">
        <v>1171</v>
      </c>
      <c r="B84" s="29" t="s">
        <v>1172</v>
      </c>
      <c r="C84" s="27">
        <v>44602</v>
      </c>
      <c r="D84" s="25">
        <v>1688</v>
      </c>
      <c r="E84" s="29"/>
      <c r="F84" s="30"/>
      <c r="G84" s="27"/>
      <c r="H84" s="25"/>
      <c r="I84" s="30"/>
      <c r="J84" s="30" t="s">
        <v>1061</v>
      </c>
      <c r="K84" s="31">
        <v>4357631.25</v>
      </c>
      <c r="L84" s="31"/>
      <c r="M84" s="6">
        <f t="shared" si="6"/>
        <v>0</v>
      </c>
      <c r="N84" s="6">
        <f t="shared" si="6"/>
        <v>0</v>
      </c>
      <c r="O84" s="31">
        <f t="shared" si="5"/>
        <v>0</v>
      </c>
      <c r="P84" s="31"/>
      <c r="Q84" s="31"/>
      <c r="R84" s="31"/>
      <c r="S84" s="25"/>
      <c r="T84" s="25"/>
      <c r="U84" s="30"/>
      <c r="V84" s="30"/>
      <c r="W84" s="27"/>
      <c r="X84" s="27"/>
      <c r="Y84" s="27"/>
      <c r="Z84" s="30"/>
    </row>
    <row r="85" spans="1:26" ht="78.75" x14ac:dyDescent="0.25">
      <c r="A85" s="26" t="s">
        <v>1205</v>
      </c>
      <c r="B85" s="29" t="s">
        <v>1206</v>
      </c>
      <c r="C85" s="27">
        <v>44603</v>
      </c>
      <c r="D85" s="25">
        <v>1416</v>
      </c>
      <c r="E85" s="29"/>
      <c r="F85" s="30"/>
      <c r="G85" s="27"/>
      <c r="H85" s="25"/>
      <c r="I85" s="30"/>
      <c r="J85" s="30" t="s">
        <v>991</v>
      </c>
      <c r="K85" s="31">
        <v>757684100</v>
      </c>
      <c r="L85" s="31"/>
      <c r="M85" s="6">
        <f t="shared" si="6"/>
        <v>0</v>
      </c>
      <c r="N85" s="6">
        <f t="shared" si="6"/>
        <v>0</v>
      </c>
      <c r="O85" s="31">
        <f t="shared" si="5"/>
        <v>0</v>
      </c>
      <c r="P85" s="31"/>
      <c r="Q85" s="31"/>
      <c r="R85" s="31"/>
      <c r="S85" s="25"/>
      <c r="T85" s="25"/>
      <c r="U85" s="30"/>
      <c r="V85" s="30"/>
      <c r="W85" s="27"/>
      <c r="X85" s="27"/>
      <c r="Y85" s="27"/>
      <c r="Z85" s="30"/>
    </row>
    <row r="86" spans="1:26" x14ac:dyDescent="0.25">
      <c r="A86" s="26" t="s">
        <v>1016</v>
      </c>
      <c r="B86" s="29" t="s">
        <v>1204</v>
      </c>
      <c r="C86" s="27">
        <v>44603</v>
      </c>
      <c r="D86" s="25">
        <v>1512</v>
      </c>
      <c r="E86" s="29"/>
      <c r="F86" s="30"/>
      <c r="G86" s="27"/>
      <c r="H86" s="25"/>
      <c r="I86" s="30"/>
      <c r="J86" s="30" t="s">
        <v>983</v>
      </c>
      <c r="K86" s="31">
        <v>5757478.6500000004</v>
      </c>
      <c r="L86" s="31"/>
      <c r="M86" s="6">
        <f t="shared" si="6"/>
        <v>0</v>
      </c>
      <c r="N86" s="6">
        <f t="shared" si="6"/>
        <v>0</v>
      </c>
      <c r="O86" s="31">
        <f t="shared" si="5"/>
        <v>0</v>
      </c>
      <c r="P86" s="31"/>
      <c r="Q86" s="31"/>
      <c r="R86" s="31"/>
      <c r="S86" s="25"/>
      <c r="T86" s="25"/>
      <c r="U86" s="30"/>
      <c r="V86" s="30"/>
      <c r="W86" s="27"/>
      <c r="X86" s="27"/>
      <c r="Y86" s="27"/>
      <c r="Z86" s="30"/>
    </row>
    <row r="87" spans="1:26" x14ac:dyDescent="0.25">
      <c r="A87" s="26" t="s">
        <v>1202</v>
      </c>
      <c r="B87" s="29" t="s">
        <v>1203</v>
      </c>
      <c r="C87" s="27">
        <v>44603</v>
      </c>
      <c r="D87" s="25" t="s">
        <v>41</v>
      </c>
      <c r="E87" s="29"/>
      <c r="F87" s="30"/>
      <c r="G87" s="27"/>
      <c r="H87" s="25"/>
      <c r="I87" s="30"/>
      <c r="J87" s="30" t="s">
        <v>919</v>
      </c>
      <c r="K87" s="31">
        <v>196095327</v>
      </c>
      <c r="L87" s="31"/>
      <c r="M87" s="6">
        <f t="shared" si="6"/>
        <v>0</v>
      </c>
      <c r="N87" s="6">
        <f t="shared" si="6"/>
        <v>0</v>
      </c>
      <c r="O87" s="31">
        <f t="shared" si="5"/>
        <v>7556660</v>
      </c>
      <c r="P87" s="31">
        <v>1927320</v>
      </c>
      <c r="Q87" s="31">
        <v>5629340</v>
      </c>
      <c r="R87" s="31"/>
      <c r="S87" s="25"/>
      <c r="T87" s="25" t="s">
        <v>47</v>
      </c>
      <c r="U87" s="30"/>
      <c r="V87" s="30"/>
      <c r="W87" s="27">
        <v>44652</v>
      </c>
      <c r="X87" s="27">
        <v>44743</v>
      </c>
      <c r="Y87" s="27"/>
      <c r="Z87" s="30"/>
    </row>
    <row r="88" spans="1:26" x14ac:dyDescent="0.25">
      <c r="A88" s="26" t="s">
        <v>1201</v>
      </c>
      <c r="B88" s="29" t="s">
        <v>1200</v>
      </c>
      <c r="C88" s="27">
        <v>44603</v>
      </c>
      <c r="D88" s="25">
        <v>545</v>
      </c>
      <c r="E88" s="29"/>
      <c r="F88" s="30"/>
      <c r="G88" s="27"/>
      <c r="H88" s="25"/>
      <c r="I88" s="30"/>
      <c r="J88" s="30" t="s">
        <v>986</v>
      </c>
      <c r="K88" s="31">
        <v>281881563.60000002</v>
      </c>
      <c r="L88" s="31"/>
      <c r="M88" s="6">
        <f t="shared" si="6"/>
        <v>0</v>
      </c>
      <c r="N88" s="6">
        <f t="shared" si="6"/>
        <v>0</v>
      </c>
      <c r="O88" s="31">
        <f t="shared" si="5"/>
        <v>0</v>
      </c>
      <c r="P88" s="31"/>
      <c r="Q88" s="31"/>
      <c r="R88" s="31"/>
      <c r="S88" s="25"/>
      <c r="T88" s="25"/>
      <c r="U88" s="30"/>
      <c r="V88" s="30"/>
      <c r="W88" s="27"/>
      <c r="X88" s="27"/>
      <c r="Y88" s="27"/>
      <c r="Z88" s="30"/>
    </row>
    <row r="89" spans="1:26" ht="78.75" x14ac:dyDescent="0.25">
      <c r="A89" s="26" t="s">
        <v>1198</v>
      </c>
      <c r="B89" s="29" t="s">
        <v>1199</v>
      </c>
      <c r="C89" s="27">
        <v>44603</v>
      </c>
      <c r="D89" s="25">
        <v>1512</v>
      </c>
      <c r="E89" s="29"/>
      <c r="F89" s="30"/>
      <c r="G89" s="27"/>
      <c r="H89" s="25"/>
      <c r="I89" s="30"/>
      <c r="J89" s="30" t="s">
        <v>990</v>
      </c>
      <c r="K89" s="31">
        <v>1896883866.9000001</v>
      </c>
      <c r="L89" s="31"/>
      <c r="M89" s="6">
        <f t="shared" si="6"/>
        <v>0</v>
      </c>
      <c r="N89" s="6">
        <f t="shared" si="6"/>
        <v>0</v>
      </c>
      <c r="O89" s="31">
        <f t="shared" si="5"/>
        <v>0</v>
      </c>
      <c r="P89" s="31"/>
      <c r="Q89" s="31"/>
      <c r="R89" s="31"/>
      <c r="S89" s="25"/>
      <c r="T89" s="25"/>
      <c r="U89" s="30"/>
      <c r="V89" s="30"/>
      <c r="W89" s="27"/>
      <c r="X89" s="27"/>
      <c r="Y89" s="27"/>
      <c r="Z89" s="30"/>
    </row>
    <row r="90" spans="1:26" x14ac:dyDescent="0.25">
      <c r="A90" s="26" t="s">
        <v>1196</v>
      </c>
      <c r="B90" s="29" t="s">
        <v>1197</v>
      </c>
      <c r="C90" s="27">
        <v>44603</v>
      </c>
      <c r="D90" s="25">
        <v>1512</v>
      </c>
      <c r="E90" s="29"/>
      <c r="F90" s="30"/>
      <c r="G90" s="27"/>
      <c r="H90" s="25"/>
      <c r="I90" s="30"/>
      <c r="J90" s="30" t="s">
        <v>994</v>
      </c>
      <c r="K90" s="31">
        <v>1294623.33</v>
      </c>
      <c r="L90" s="31"/>
      <c r="M90" s="6">
        <f t="shared" si="6"/>
        <v>0</v>
      </c>
      <c r="N90" s="6">
        <f t="shared" si="6"/>
        <v>0</v>
      </c>
      <c r="O90" s="31">
        <f t="shared" si="5"/>
        <v>0</v>
      </c>
      <c r="P90" s="31"/>
      <c r="Q90" s="31"/>
      <c r="R90" s="31"/>
      <c r="S90" s="25"/>
      <c r="T90" s="25"/>
      <c r="U90" s="30"/>
      <c r="V90" s="30"/>
      <c r="W90" s="27"/>
      <c r="X90" s="27"/>
      <c r="Y90" s="27"/>
      <c r="Z90" s="30"/>
    </row>
    <row r="91" spans="1:26" x14ac:dyDescent="0.25">
      <c r="A91" s="26" t="s">
        <v>1194</v>
      </c>
      <c r="B91" s="29" t="s">
        <v>1195</v>
      </c>
      <c r="C91" s="27">
        <v>44603</v>
      </c>
      <c r="D91" s="25">
        <v>545</v>
      </c>
      <c r="E91" s="29"/>
      <c r="F91" s="30"/>
      <c r="G91" s="27"/>
      <c r="H91" s="25"/>
      <c r="I91" s="30"/>
      <c r="J91" s="30" t="s">
        <v>987</v>
      </c>
      <c r="K91" s="31">
        <v>292723615.80000001</v>
      </c>
      <c r="L91" s="31"/>
      <c r="M91" s="6">
        <f t="shared" si="6"/>
        <v>0</v>
      </c>
      <c r="N91" s="6">
        <f t="shared" si="6"/>
        <v>0</v>
      </c>
      <c r="O91" s="31">
        <f t="shared" si="5"/>
        <v>0</v>
      </c>
      <c r="P91" s="31"/>
      <c r="Q91" s="31"/>
      <c r="R91" s="31"/>
      <c r="S91" s="25"/>
      <c r="T91" s="25"/>
      <c r="U91" s="30"/>
      <c r="V91" s="30"/>
      <c r="W91" s="27"/>
      <c r="X91" s="27"/>
      <c r="Y91" s="27"/>
      <c r="Z91" s="30"/>
    </row>
    <row r="92" spans="1:26" x14ac:dyDescent="0.25">
      <c r="A92" s="26" t="s">
        <v>1192</v>
      </c>
      <c r="B92" s="29" t="s">
        <v>1193</v>
      </c>
      <c r="C92" s="27">
        <v>44603</v>
      </c>
      <c r="D92" s="25">
        <v>545</v>
      </c>
      <c r="E92" s="29"/>
      <c r="F92" s="30"/>
      <c r="G92" s="27"/>
      <c r="H92" s="25"/>
      <c r="I92" s="30"/>
      <c r="J92" s="30" t="s">
        <v>987</v>
      </c>
      <c r="K92" s="31">
        <v>281882000.39999998</v>
      </c>
      <c r="L92" s="31"/>
      <c r="M92" s="6">
        <f t="shared" si="6"/>
        <v>0</v>
      </c>
      <c r="N92" s="6">
        <f t="shared" si="6"/>
        <v>0</v>
      </c>
      <c r="O92" s="31">
        <f t="shared" si="5"/>
        <v>0</v>
      </c>
      <c r="P92" s="31"/>
      <c r="Q92" s="31"/>
      <c r="R92" s="31"/>
      <c r="S92" s="25"/>
      <c r="T92" s="25"/>
      <c r="U92" s="30"/>
      <c r="V92" s="30"/>
      <c r="W92" s="27"/>
      <c r="X92" s="27"/>
      <c r="Y92" s="27"/>
      <c r="Z92" s="30"/>
    </row>
    <row r="93" spans="1:26" x14ac:dyDescent="0.25">
      <c r="A93" s="26" t="s">
        <v>1190</v>
      </c>
      <c r="B93" s="29" t="s">
        <v>1191</v>
      </c>
      <c r="C93" s="27">
        <v>44603</v>
      </c>
      <c r="D93" s="25">
        <v>545</v>
      </c>
      <c r="E93" s="29"/>
      <c r="F93" s="30"/>
      <c r="G93" s="27"/>
      <c r="H93" s="25"/>
      <c r="I93" s="30"/>
      <c r="J93" s="30" t="s">
        <v>986</v>
      </c>
      <c r="K93" s="31">
        <v>264844765.80000001</v>
      </c>
      <c r="L93" s="31"/>
      <c r="M93" s="6">
        <f t="shared" si="6"/>
        <v>0</v>
      </c>
      <c r="N93" s="6">
        <f t="shared" si="6"/>
        <v>0</v>
      </c>
      <c r="O93" s="31">
        <f t="shared" si="5"/>
        <v>0</v>
      </c>
      <c r="P93" s="31"/>
      <c r="Q93" s="31"/>
      <c r="R93" s="31"/>
      <c r="S93" s="25"/>
      <c r="T93" s="25"/>
      <c r="U93" s="30"/>
      <c r="V93" s="30"/>
      <c r="W93" s="27"/>
      <c r="X93" s="27"/>
      <c r="Y93" s="27"/>
      <c r="Z93" s="30"/>
    </row>
    <row r="94" spans="1:26" ht="47.25" x14ac:dyDescent="0.25">
      <c r="A94" s="26" t="s">
        <v>1188</v>
      </c>
      <c r="B94" s="29" t="s">
        <v>1189</v>
      </c>
      <c r="C94" s="27">
        <v>44603</v>
      </c>
      <c r="D94" s="25">
        <v>1512</v>
      </c>
      <c r="E94" s="29"/>
      <c r="F94" s="30"/>
      <c r="G94" s="27"/>
      <c r="H94" s="25"/>
      <c r="I94" s="30"/>
      <c r="J94" s="30" t="s">
        <v>976</v>
      </c>
      <c r="K94" s="7">
        <v>596590538.95000005</v>
      </c>
      <c r="L94" s="31"/>
      <c r="M94" s="6">
        <f t="shared" si="6"/>
        <v>0</v>
      </c>
      <c r="N94" s="6">
        <f t="shared" si="6"/>
        <v>0</v>
      </c>
      <c r="O94" s="31">
        <f t="shared" si="5"/>
        <v>0</v>
      </c>
      <c r="P94" s="31"/>
      <c r="Q94" s="31"/>
      <c r="R94" s="31"/>
      <c r="S94" s="25"/>
      <c r="T94" s="25"/>
      <c r="U94" s="30"/>
      <c r="V94" s="30"/>
      <c r="W94" s="27"/>
      <c r="X94" s="27"/>
      <c r="Y94" s="27"/>
      <c r="Z94" s="30"/>
    </row>
    <row r="95" spans="1:26" ht="47.25" x14ac:dyDescent="0.25">
      <c r="A95" s="26" t="s">
        <v>1186</v>
      </c>
      <c r="B95" s="29" t="s">
        <v>1187</v>
      </c>
      <c r="C95" s="27">
        <v>44603</v>
      </c>
      <c r="D95" s="25">
        <v>1512</v>
      </c>
      <c r="E95" s="29"/>
      <c r="F95" s="30"/>
      <c r="G95" s="27"/>
      <c r="H95" s="25"/>
      <c r="I95" s="30"/>
      <c r="J95" s="30" t="s">
        <v>1060</v>
      </c>
      <c r="K95" s="31">
        <v>2223975.6</v>
      </c>
      <c r="L95" s="31"/>
      <c r="M95" s="6">
        <f t="shared" si="6"/>
        <v>0</v>
      </c>
      <c r="N95" s="6">
        <f t="shared" si="6"/>
        <v>0</v>
      </c>
      <c r="O95" s="31">
        <f t="shared" si="5"/>
        <v>0</v>
      </c>
      <c r="P95" s="31"/>
      <c r="Q95" s="31"/>
      <c r="R95" s="31"/>
      <c r="S95" s="25"/>
      <c r="T95" s="25"/>
      <c r="U95" s="30"/>
      <c r="V95" s="30"/>
      <c r="W95" s="27"/>
      <c r="X95" s="27"/>
      <c r="Y95" s="27"/>
      <c r="Z95" s="30"/>
    </row>
    <row r="96" spans="1:26" ht="47.25" x14ac:dyDescent="0.25">
      <c r="A96" s="26" t="s">
        <v>1183</v>
      </c>
      <c r="B96" s="29" t="s">
        <v>1185</v>
      </c>
      <c r="C96" s="27">
        <v>44603</v>
      </c>
      <c r="D96" s="25" t="s">
        <v>41</v>
      </c>
      <c r="E96" s="29"/>
      <c r="F96" s="30"/>
      <c r="G96" s="27"/>
      <c r="H96" s="25"/>
      <c r="I96" s="30"/>
      <c r="J96" s="30" t="s">
        <v>921</v>
      </c>
      <c r="K96" s="31">
        <v>563484533.80999994</v>
      </c>
      <c r="L96" s="31"/>
      <c r="M96" s="6">
        <f t="shared" si="6"/>
        <v>0</v>
      </c>
      <c r="N96" s="6">
        <f t="shared" si="6"/>
        <v>0</v>
      </c>
      <c r="O96" s="31">
        <f t="shared" si="5"/>
        <v>125497669</v>
      </c>
      <c r="P96" s="31">
        <v>54866220</v>
      </c>
      <c r="Q96" s="31">
        <v>70631449</v>
      </c>
      <c r="R96" s="31"/>
      <c r="S96" s="25"/>
      <c r="T96" s="25" t="s">
        <v>47</v>
      </c>
      <c r="U96" s="30"/>
      <c r="V96" s="30"/>
      <c r="W96" s="27">
        <v>44652</v>
      </c>
      <c r="X96" s="27">
        <v>44774</v>
      </c>
      <c r="Y96" s="27"/>
      <c r="Z96" s="30"/>
    </row>
    <row r="97" spans="1:26" x14ac:dyDescent="0.25">
      <c r="A97" s="26" t="s">
        <v>1181</v>
      </c>
      <c r="B97" s="29" t="s">
        <v>1182</v>
      </c>
      <c r="C97" s="27">
        <v>44603</v>
      </c>
      <c r="D97" s="25">
        <v>545</v>
      </c>
      <c r="E97" s="29"/>
      <c r="F97" s="30"/>
      <c r="G97" s="27"/>
      <c r="H97" s="25"/>
      <c r="I97" s="30"/>
      <c r="J97" s="30" t="s">
        <v>986</v>
      </c>
      <c r="K97" s="31">
        <v>291174362.39999998</v>
      </c>
      <c r="L97" s="31"/>
      <c r="M97" s="6">
        <f t="shared" si="6"/>
        <v>0</v>
      </c>
      <c r="N97" s="6">
        <f t="shared" si="6"/>
        <v>0</v>
      </c>
      <c r="O97" s="31">
        <f t="shared" si="5"/>
        <v>0</v>
      </c>
      <c r="P97" s="31"/>
      <c r="Q97" s="31"/>
      <c r="R97" s="31"/>
      <c r="S97" s="25"/>
      <c r="T97" s="25"/>
      <c r="U97" s="30"/>
      <c r="V97" s="30"/>
      <c r="W97" s="27"/>
      <c r="X97" s="27"/>
      <c r="Y97" s="27"/>
      <c r="Z97" s="30"/>
    </row>
    <row r="98" spans="1:26" ht="47.25" x14ac:dyDescent="0.25">
      <c r="A98" s="26" t="s">
        <v>1009</v>
      </c>
      <c r="B98" s="29" t="s">
        <v>1180</v>
      </c>
      <c r="C98" s="27">
        <v>44603</v>
      </c>
      <c r="D98" s="25" t="s">
        <v>41</v>
      </c>
      <c r="E98" s="29"/>
      <c r="F98" s="30"/>
      <c r="G98" s="27"/>
      <c r="H98" s="25"/>
      <c r="I98" s="30"/>
      <c r="J98" s="30" t="s">
        <v>971</v>
      </c>
      <c r="K98" s="31">
        <v>28465719.399999999</v>
      </c>
      <c r="L98" s="31"/>
      <c r="M98" s="6">
        <f t="shared" si="6"/>
        <v>0</v>
      </c>
      <c r="N98" s="6">
        <f t="shared" si="6"/>
        <v>0</v>
      </c>
      <c r="O98" s="31">
        <f t="shared" si="5"/>
        <v>0</v>
      </c>
      <c r="P98" s="31"/>
      <c r="Q98" s="31"/>
      <c r="R98" s="31"/>
      <c r="S98" s="25"/>
      <c r="T98" s="25"/>
      <c r="U98" s="30"/>
      <c r="V98" s="30"/>
      <c r="W98" s="27"/>
      <c r="X98" s="27"/>
      <c r="Y98" s="27"/>
      <c r="Z98" s="30"/>
    </row>
    <row r="99" spans="1:26" ht="47.25" x14ac:dyDescent="0.25">
      <c r="A99" s="26" t="s">
        <v>1177</v>
      </c>
      <c r="B99" s="29" t="s">
        <v>1178</v>
      </c>
      <c r="C99" s="27">
        <v>44603</v>
      </c>
      <c r="D99" s="25">
        <v>1512</v>
      </c>
      <c r="E99" s="29"/>
      <c r="F99" s="30"/>
      <c r="G99" s="27"/>
      <c r="H99" s="25"/>
      <c r="I99" s="30"/>
      <c r="J99" s="30" t="s">
        <v>978</v>
      </c>
      <c r="K99" s="31">
        <v>714315666.89999998</v>
      </c>
      <c r="L99" s="31"/>
      <c r="M99" s="6">
        <f t="shared" si="6"/>
        <v>0</v>
      </c>
      <c r="N99" s="6">
        <f t="shared" si="6"/>
        <v>0</v>
      </c>
      <c r="O99" s="31">
        <f t="shared" si="5"/>
        <v>0</v>
      </c>
      <c r="P99" s="31"/>
      <c r="Q99" s="31"/>
      <c r="R99" s="31"/>
      <c r="S99" s="25"/>
      <c r="T99" s="25"/>
      <c r="U99" s="30"/>
      <c r="V99" s="30"/>
      <c r="W99" s="27"/>
      <c r="X99" s="27"/>
      <c r="Y99" s="27"/>
      <c r="Z99" s="30"/>
    </row>
    <row r="100" spans="1:26" ht="126" x14ac:dyDescent="0.25">
      <c r="A100" s="26" t="s">
        <v>1175</v>
      </c>
      <c r="B100" s="29" t="s">
        <v>1184</v>
      </c>
      <c r="C100" s="27">
        <v>44603</v>
      </c>
      <c r="D100" s="25">
        <v>545</v>
      </c>
      <c r="E100" s="29"/>
      <c r="F100" s="30"/>
      <c r="G100" s="27"/>
      <c r="H100" s="25"/>
      <c r="I100" s="30"/>
      <c r="J100" s="30" t="s">
        <v>986</v>
      </c>
      <c r="K100" s="7">
        <v>258649566.59999999</v>
      </c>
      <c r="L100" s="31"/>
      <c r="M100" s="6">
        <f t="shared" si="6"/>
        <v>0</v>
      </c>
      <c r="N100" s="6">
        <f t="shared" si="6"/>
        <v>0</v>
      </c>
      <c r="O100" s="31">
        <f t="shared" si="5"/>
        <v>10020</v>
      </c>
      <c r="P100" s="31">
        <v>6990</v>
      </c>
      <c r="Q100" s="31">
        <v>3030</v>
      </c>
      <c r="R100" s="31"/>
      <c r="S100" s="30" t="s">
        <v>1176</v>
      </c>
      <c r="T100" s="25"/>
      <c r="U100" s="30"/>
      <c r="V100" s="30"/>
      <c r="W100" s="27">
        <v>44652</v>
      </c>
      <c r="X100" s="27">
        <v>44696</v>
      </c>
      <c r="Y100" s="27"/>
      <c r="Z100" s="30"/>
    </row>
    <row r="101" spans="1:26" x14ac:dyDescent="0.25">
      <c r="A101" s="26" t="s">
        <v>1174</v>
      </c>
      <c r="B101" s="29" t="s">
        <v>1173</v>
      </c>
      <c r="C101" s="27">
        <v>44603</v>
      </c>
      <c r="D101" s="25">
        <v>1512</v>
      </c>
      <c r="E101" s="29"/>
      <c r="F101" s="30"/>
      <c r="G101" s="27"/>
      <c r="H101" s="25"/>
      <c r="I101" s="30"/>
      <c r="J101" s="30" t="s">
        <v>992</v>
      </c>
      <c r="K101" s="31">
        <v>1581951.58</v>
      </c>
      <c r="L101" s="31"/>
      <c r="M101" s="6">
        <f t="shared" si="6"/>
        <v>0</v>
      </c>
      <c r="N101" s="6">
        <f t="shared" si="6"/>
        <v>0</v>
      </c>
      <c r="O101" s="31">
        <f t="shared" si="5"/>
        <v>8371</v>
      </c>
      <c r="P101" s="31">
        <v>8371</v>
      </c>
      <c r="Q101" s="31"/>
      <c r="R101" s="31"/>
      <c r="S101" s="25"/>
      <c r="T101" s="25"/>
      <c r="U101" s="30"/>
      <c r="V101" s="30"/>
      <c r="W101" s="27">
        <v>44743</v>
      </c>
      <c r="X101" s="27"/>
      <c r="Y101" s="27"/>
      <c r="Z101" s="30"/>
    </row>
    <row r="102" spans="1:26" ht="63" x14ac:dyDescent="0.25">
      <c r="A102" s="26" t="s">
        <v>1270</v>
      </c>
      <c r="B102" s="29" t="s">
        <v>1269</v>
      </c>
      <c r="C102" s="27">
        <v>44606</v>
      </c>
      <c r="D102" s="25" t="s">
        <v>41</v>
      </c>
      <c r="E102" s="29"/>
      <c r="F102" s="30"/>
      <c r="G102" s="27"/>
      <c r="H102" s="25"/>
      <c r="I102" s="30"/>
      <c r="J102" s="30" t="s">
        <v>1002</v>
      </c>
      <c r="K102" s="31">
        <v>1616103885.9000001</v>
      </c>
      <c r="L102" s="31"/>
      <c r="M102" s="6">
        <f t="shared" si="6"/>
        <v>0</v>
      </c>
      <c r="N102" s="6">
        <f t="shared" si="6"/>
        <v>0</v>
      </c>
      <c r="O102" s="31">
        <f t="shared" si="5"/>
        <v>0</v>
      </c>
      <c r="P102" s="31"/>
      <c r="Q102" s="31"/>
      <c r="R102" s="31"/>
      <c r="S102" s="25"/>
      <c r="T102" s="25"/>
      <c r="U102" s="30"/>
      <c r="V102" s="30"/>
      <c r="W102" s="27"/>
      <c r="X102" s="27"/>
      <c r="Y102" s="27"/>
      <c r="Z102" s="30"/>
    </row>
    <row r="103" spans="1:26" ht="63" x14ac:dyDescent="0.25">
      <c r="A103" s="26" t="s">
        <v>1268</v>
      </c>
      <c r="B103" s="29" t="s">
        <v>1267</v>
      </c>
      <c r="C103" s="27">
        <v>44606</v>
      </c>
      <c r="D103" s="25">
        <v>1512</v>
      </c>
      <c r="E103" s="29"/>
      <c r="F103" s="30"/>
      <c r="G103" s="27"/>
      <c r="H103" s="25"/>
      <c r="I103" s="30"/>
      <c r="J103" s="30" t="s">
        <v>1002</v>
      </c>
      <c r="K103" s="31">
        <v>1881520848</v>
      </c>
      <c r="L103" s="31"/>
      <c r="M103" s="6">
        <f t="shared" ref="M103:N122" si="7">L103</f>
        <v>0</v>
      </c>
      <c r="N103" s="6">
        <f t="shared" si="7"/>
        <v>0</v>
      </c>
      <c r="O103" s="31">
        <f t="shared" si="5"/>
        <v>0</v>
      </c>
      <c r="P103" s="31"/>
      <c r="Q103" s="31"/>
      <c r="R103" s="31"/>
      <c r="S103" s="25"/>
      <c r="T103" s="25"/>
      <c r="U103" s="30"/>
      <c r="V103" s="30"/>
      <c r="W103" s="27"/>
      <c r="X103" s="27"/>
      <c r="Y103" s="27"/>
      <c r="Z103" s="30"/>
    </row>
    <row r="104" spans="1:26" x14ac:dyDescent="0.25">
      <c r="A104" s="26" t="s">
        <v>1266</v>
      </c>
      <c r="B104" s="29" t="s">
        <v>1265</v>
      </c>
      <c r="C104" s="27">
        <v>44606</v>
      </c>
      <c r="D104" s="25">
        <v>545</v>
      </c>
      <c r="E104" s="29"/>
      <c r="F104" s="30"/>
      <c r="G104" s="27"/>
      <c r="H104" s="25"/>
      <c r="I104" s="30"/>
      <c r="J104" s="30" t="s">
        <v>986</v>
      </c>
      <c r="K104" s="31">
        <v>274137564.60000002</v>
      </c>
      <c r="L104" s="31"/>
      <c r="M104" s="6">
        <f t="shared" si="7"/>
        <v>0</v>
      </c>
      <c r="N104" s="6">
        <f t="shared" si="7"/>
        <v>0</v>
      </c>
      <c r="O104" s="31">
        <f t="shared" si="5"/>
        <v>0</v>
      </c>
      <c r="P104" s="31"/>
      <c r="Q104" s="31"/>
      <c r="R104" s="31"/>
      <c r="S104" s="25"/>
      <c r="T104" s="25"/>
      <c r="U104" s="30"/>
      <c r="V104" s="30"/>
      <c r="W104" s="27"/>
      <c r="X104" s="27"/>
      <c r="Y104" s="27"/>
      <c r="Z104" s="30"/>
    </row>
    <row r="105" spans="1:26" x14ac:dyDescent="0.25">
      <c r="A105" s="26" t="s">
        <v>1264</v>
      </c>
      <c r="B105" s="29" t="s">
        <v>1263</v>
      </c>
      <c r="C105" s="27">
        <v>44606</v>
      </c>
      <c r="D105" s="25">
        <v>545</v>
      </c>
      <c r="E105" s="29"/>
      <c r="F105" s="30"/>
      <c r="G105" s="27"/>
      <c r="H105" s="25"/>
      <c r="I105" s="30"/>
      <c r="J105" s="30" t="s">
        <v>986</v>
      </c>
      <c r="K105" s="31">
        <v>289625562.60000002</v>
      </c>
      <c r="L105" s="31"/>
      <c r="M105" s="6">
        <f t="shared" si="7"/>
        <v>0</v>
      </c>
      <c r="N105" s="6">
        <f t="shared" si="7"/>
        <v>0</v>
      </c>
      <c r="O105" s="31">
        <f t="shared" si="5"/>
        <v>0</v>
      </c>
      <c r="P105" s="31"/>
      <c r="Q105" s="31"/>
      <c r="R105" s="31"/>
      <c r="S105" s="25"/>
      <c r="T105" s="25"/>
      <c r="U105" s="30"/>
      <c r="V105" s="30"/>
      <c r="W105" s="27"/>
      <c r="X105" s="27"/>
      <c r="Y105" s="27"/>
      <c r="Z105" s="30"/>
    </row>
    <row r="106" spans="1:26" ht="63" x14ac:dyDescent="0.25">
      <c r="A106" s="26" t="s">
        <v>1262</v>
      </c>
      <c r="B106" s="29" t="s">
        <v>1261</v>
      </c>
      <c r="C106" s="27">
        <v>44606</v>
      </c>
      <c r="D106" s="25" t="s">
        <v>41</v>
      </c>
      <c r="E106" s="29"/>
      <c r="F106" s="30"/>
      <c r="G106" s="27"/>
      <c r="H106" s="25"/>
      <c r="I106" s="30"/>
      <c r="J106" s="30" t="s">
        <v>1001</v>
      </c>
      <c r="K106" s="31">
        <v>40091354.5</v>
      </c>
      <c r="L106" s="31"/>
      <c r="M106" s="6">
        <f t="shared" si="7"/>
        <v>0</v>
      </c>
      <c r="N106" s="6">
        <f t="shared" si="7"/>
        <v>0</v>
      </c>
      <c r="O106" s="31">
        <f t="shared" si="5"/>
        <v>0</v>
      </c>
      <c r="P106" s="31"/>
      <c r="Q106" s="31"/>
      <c r="R106" s="31"/>
      <c r="S106" s="25"/>
      <c r="T106" s="25"/>
      <c r="U106" s="30"/>
      <c r="V106" s="30"/>
      <c r="W106" s="27"/>
      <c r="X106" s="27"/>
      <c r="Y106" s="27"/>
      <c r="Z106" s="30"/>
    </row>
    <row r="107" spans="1:26" ht="47.25" x14ac:dyDescent="0.25">
      <c r="A107" s="26" t="s">
        <v>1260</v>
      </c>
      <c r="B107" s="29" t="s">
        <v>1259</v>
      </c>
      <c r="C107" s="27">
        <v>44606</v>
      </c>
      <c r="D107" s="25">
        <v>1512</v>
      </c>
      <c r="E107" s="29"/>
      <c r="F107" s="30"/>
      <c r="G107" s="27"/>
      <c r="H107" s="25"/>
      <c r="I107" s="30"/>
      <c r="J107" s="30" t="s">
        <v>985</v>
      </c>
      <c r="K107" s="7">
        <v>14684651.6</v>
      </c>
      <c r="L107" s="31"/>
      <c r="M107" s="6">
        <f t="shared" si="7"/>
        <v>0</v>
      </c>
      <c r="N107" s="6">
        <f t="shared" si="7"/>
        <v>0</v>
      </c>
      <c r="O107" s="31">
        <f t="shared" si="5"/>
        <v>0</v>
      </c>
      <c r="P107" s="31"/>
      <c r="Q107" s="31"/>
      <c r="R107" s="31"/>
      <c r="S107" s="25"/>
      <c r="T107" s="25"/>
      <c r="U107" s="30"/>
      <c r="V107" s="30"/>
      <c r="W107" s="27"/>
      <c r="X107" s="27"/>
      <c r="Y107" s="27"/>
      <c r="Z107" s="30"/>
    </row>
    <row r="108" spans="1:26" x14ac:dyDescent="0.25">
      <c r="A108" s="26" t="s">
        <v>1257</v>
      </c>
      <c r="B108" s="29" t="s">
        <v>1258</v>
      </c>
      <c r="C108" s="27">
        <v>44606</v>
      </c>
      <c r="D108" s="25">
        <v>1416</v>
      </c>
      <c r="E108" s="29"/>
      <c r="F108" s="30"/>
      <c r="G108" s="27"/>
      <c r="H108" s="25"/>
      <c r="I108" s="30"/>
      <c r="J108" s="30" t="s">
        <v>827</v>
      </c>
      <c r="K108" s="31">
        <v>2895746.49</v>
      </c>
      <c r="L108" s="31"/>
      <c r="M108" s="6">
        <f t="shared" si="7"/>
        <v>0</v>
      </c>
      <c r="N108" s="6">
        <f t="shared" si="7"/>
        <v>0</v>
      </c>
      <c r="O108" s="31">
        <f t="shared" si="5"/>
        <v>819</v>
      </c>
      <c r="P108" s="31">
        <v>819</v>
      </c>
      <c r="Q108" s="31"/>
      <c r="R108" s="31"/>
      <c r="S108" s="25"/>
      <c r="T108" s="25" t="s">
        <v>37</v>
      </c>
      <c r="U108" s="30"/>
      <c r="V108" s="30"/>
      <c r="W108" s="27">
        <v>44743</v>
      </c>
      <c r="X108" s="27"/>
      <c r="Y108" s="27"/>
      <c r="Z108" s="30"/>
    </row>
    <row r="109" spans="1:26" x14ac:dyDescent="0.25">
      <c r="A109" s="26" t="s">
        <v>1256</v>
      </c>
      <c r="B109" s="29" t="s">
        <v>1255</v>
      </c>
      <c r="C109" s="27">
        <v>44606</v>
      </c>
      <c r="D109" s="25">
        <v>1416</v>
      </c>
      <c r="E109" s="29"/>
      <c r="F109" s="30"/>
      <c r="G109" s="27"/>
      <c r="H109" s="25"/>
      <c r="I109" s="30"/>
      <c r="J109" s="30" t="s">
        <v>829</v>
      </c>
      <c r="K109" s="31">
        <v>44995445.460000001</v>
      </c>
      <c r="L109" s="31"/>
      <c r="M109" s="6">
        <f t="shared" si="7"/>
        <v>0</v>
      </c>
      <c r="N109" s="6">
        <f t="shared" si="7"/>
        <v>0</v>
      </c>
      <c r="O109" s="31">
        <f t="shared" si="5"/>
        <v>6363</v>
      </c>
      <c r="P109" s="31">
        <v>6363</v>
      </c>
      <c r="Q109" s="31"/>
      <c r="R109" s="31"/>
      <c r="S109" s="25"/>
      <c r="T109" s="25" t="s">
        <v>47</v>
      </c>
      <c r="U109" s="30"/>
      <c r="V109" s="30"/>
      <c r="W109" s="27">
        <v>44743</v>
      </c>
      <c r="X109" s="27"/>
      <c r="Y109" s="27"/>
      <c r="Z109" s="30"/>
    </row>
    <row r="110" spans="1:26" x14ac:dyDescent="0.25">
      <c r="A110" s="26" t="s">
        <v>1254</v>
      </c>
      <c r="B110" s="29" t="s">
        <v>1253</v>
      </c>
      <c r="C110" s="27">
        <v>44606</v>
      </c>
      <c r="D110" s="25">
        <v>545</v>
      </c>
      <c r="E110" s="29"/>
      <c r="F110" s="30"/>
      <c r="G110" s="27"/>
      <c r="H110" s="25"/>
      <c r="I110" s="30"/>
      <c r="J110" s="30" t="s">
        <v>986</v>
      </c>
      <c r="K110" s="31">
        <v>292723162.19999999</v>
      </c>
      <c r="L110" s="31"/>
      <c r="M110" s="6">
        <f t="shared" si="7"/>
        <v>0</v>
      </c>
      <c r="N110" s="6">
        <f t="shared" si="7"/>
        <v>0</v>
      </c>
      <c r="O110" s="31">
        <f t="shared" si="5"/>
        <v>0</v>
      </c>
      <c r="P110" s="31"/>
      <c r="Q110" s="31"/>
      <c r="R110" s="31"/>
      <c r="S110" s="25"/>
      <c r="T110" s="25"/>
      <c r="U110" s="30"/>
      <c r="V110" s="30"/>
      <c r="W110" s="27"/>
      <c r="X110" s="27"/>
      <c r="Y110" s="27"/>
      <c r="Z110" s="30"/>
    </row>
    <row r="111" spans="1:26" ht="31.5" x14ac:dyDescent="0.25">
      <c r="A111" s="26" t="s">
        <v>1252</v>
      </c>
      <c r="B111" s="29" t="s">
        <v>1251</v>
      </c>
      <c r="C111" s="27">
        <v>44606</v>
      </c>
      <c r="D111" s="25">
        <v>1512</v>
      </c>
      <c r="E111" s="29"/>
      <c r="F111" s="30"/>
      <c r="G111" s="27"/>
      <c r="H111" s="25"/>
      <c r="I111" s="30"/>
      <c r="J111" s="30" t="s">
        <v>1000</v>
      </c>
      <c r="K111" s="31">
        <v>144147.29999999999</v>
      </c>
      <c r="L111" s="31"/>
      <c r="M111" s="6">
        <f t="shared" si="7"/>
        <v>0</v>
      </c>
      <c r="N111" s="6">
        <f t="shared" si="7"/>
        <v>0</v>
      </c>
      <c r="O111" s="31">
        <f t="shared" si="5"/>
        <v>0</v>
      </c>
      <c r="P111" s="31"/>
      <c r="Q111" s="31"/>
      <c r="R111" s="31"/>
      <c r="S111" s="25"/>
      <c r="T111" s="25"/>
      <c r="U111" s="30"/>
      <c r="V111" s="30"/>
      <c r="W111" s="27"/>
      <c r="X111" s="27"/>
      <c r="Y111" s="27"/>
      <c r="Z111" s="30"/>
    </row>
    <row r="112" spans="1:26" ht="63" x14ac:dyDescent="0.25">
      <c r="A112" s="26" t="s">
        <v>1249</v>
      </c>
      <c r="B112" s="29" t="s">
        <v>1250</v>
      </c>
      <c r="C112" s="27">
        <v>44606</v>
      </c>
      <c r="D112" s="25">
        <v>545</v>
      </c>
      <c r="E112" s="29"/>
      <c r="F112" s="30"/>
      <c r="G112" s="27"/>
      <c r="H112" s="25"/>
      <c r="I112" s="30"/>
      <c r="J112" s="30" t="s">
        <v>1088</v>
      </c>
      <c r="K112" s="31">
        <v>234459237.59999999</v>
      </c>
      <c r="L112" s="31"/>
      <c r="M112" s="6">
        <f t="shared" si="7"/>
        <v>0</v>
      </c>
      <c r="N112" s="6">
        <f t="shared" si="7"/>
        <v>0</v>
      </c>
      <c r="O112" s="31">
        <f t="shared" si="5"/>
        <v>0</v>
      </c>
      <c r="P112" s="31"/>
      <c r="Q112" s="31"/>
      <c r="R112" s="31"/>
      <c r="S112" s="25"/>
      <c r="T112" s="25"/>
      <c r="U112" s="30"/>
      <c r="V112" s="30"/>
      <c r="W112" s="27"/>
      <c r="X112" s="27"/>
      <c r="Y112" s="27"/>
      <c r="Z112" s="30"/>
    </row>
    <row r="113" spans="1:26" ht="63" x14ac:dyDescent="0.25">
      <c r="A113" s="26" t="s">
        <v>1247</v>
      </c>
      <c r="B113" s="29" t="s">
        <v>1248</v>
      </c>
      <c r="C113" s="27">
        <v>44606</v>
      </c>
      <c r="D113" s="25">
        <v>545</v>
      </c>
      <c r="E113" s="29"/>
      <c r="F113" s="30"/>
      <c r="G113" s="27"/>
      <c r="H113" s="25"/>
      <c r="I113" s="30"/>
      <c r="J113" s="30" t="s">
        <v>1087</v>
      </c>
      <c r="K113" s="31">
        <v>221187960</v>
      </c>
      <c r="L113" s="31"/>
      <c r="M113" s="6">
        <f t="shared" si="7"/>
        <v>0</v>
      </c>
      <c r="N113" s="6">
        <f t="shared" si="7"/>
        <v>0</v>
      </c>
      <c r="O113" s="31">
        <f t="shared" si="5"/>
        <v>0</v>
      </c>
      <c r="P113" s="31"/>
      <c r="Q113" s="31"/>
      <c r="R113" s="31"/>
      <c r="S113" s="25"/>
      <c r="T113" s="25"/>
      <c r="U113" s="30"/>
      <c r="V113" s="30"/>
      <c r="W113" s="27"/>
      <c r="X113" s="27"/>
      <c r="Y113" s="27"/>
      <c r="Z113" s="30"/>
    </row>
    <row r="114" spans="1:26" ht="63" x14ac:dyDescent="0.25">
      <c r="A114" s="26" t="s">
        <v>1245</v>
      </c>
      <c r="B114" s="29" t="s">
        <v>1246</v>
      </c>
      <c r="C114" s="27">
        <v>44606</v>
      </c>
      <c r="D114" s="25">
        <v>545</v>
      </c>
      <c r="E114" s="29"/>
      <c r="F114" s="30"/>
      <c r="G114" s="27"/>
      <c r="H114" s="25"/>
      <c r="I114" s="30"/>
      <c r="J114" s="30" t="s">
        <v>1087</v>
      </c>
      <c r="K114" s="31">
        <v>289313851.68000001</v>
      </c>
      <c r="L114" s="31"/>
      <c r="M114" s="6">
        <f t="shared" si="7"/>
        <v>0</v>
      </c>
      <c r="N114" s="6">
        <f t="shared" si="7"/>
        <v>0</v>
      </c>
      <c r="O114" s="31">
        <f t="shared" si="5"/>
        <v>0</v>
      </c>
      <c r="P114" s="31"/>
      <c r="Q114" s="31"/>
      <c r="R114" s="31"/>
      <c r="S114" s="25"/>
      <c r="T114" s="25"/>
      <c r="U114" s="30"/>
      <c r="V114" s="30"/>
      <c r="W114" s="27"/>
      <c r="X114" s="27"/>
      <c r="Y114" s="27"/>
      <c r="Z114" s="30"/>
    </row>
    <row r="115" spans="1:26" ht="47.25" x14ac:dyDescent="0.25">
      <c r="A115" s="26" t="s">
        <v>1244</v>
      </c>
      <c r="B115" s="29" t="s">
        <v>1243</v>
      </c>
      <c r="C115" s="27">
        <v>44606</v>
      </c>
      <c r="D115" s="25">
        <v>1512</v>
      </c>
      <c r="E115" s="29"/>
      <c r="F115" s="30"/>
      <c r="G115" s="27"/>
      <c r="H115" s="25"/>
      <c r="I115" s="30"/>
      <c r="J115" s="30" t="s">
        <v>1003</v>
      </c>
      <c r="K115" s="31">
        <v>765527.4</v>
      </c>
      <c r="L115" s="31"/>
      <c r="M115" s="6">
        <f t="shared" si="7"/>
        <v>0</v>
      </c>
      <c r="N115" s="6">
        <f t="shared" si="7"/>
        <v>0</v>
      </c>
      <c r="O115" s="31">
        <f t="shared" si="5"/>
        <v>0</v>
      </c>
      <c r="P115" s="31"/>
      <c r="Q115" s="31"/>
      <c r="R115" s="31"/>
      <c r="S115" s="25"/>
      <c r="T115" s="25"/>
      <c r="U115" s="30"/>
      <c r="V115" s="30"/>
      <c r="W115" s="27"/>
      <c r="X115" s="27"/>
      <c r="Y115" s="27"/>
      <c r="Z115" s="30"/>
    </row>
    <row r="116" spans="1:26" ht="47.25" x14ac:dyDescent="0.25">
      <c r="A116" s="26" t="s">
        <v>1241</v>
      </c>
      <c r="B116" s="29" t="s">
        <v>1242</v>
      </c>
      <c r="C116" s="27">
        <v>44606</v>
      </c>
      <c r="D116" s="25">
        <v>1512</v>
      </c>
      <c r="E116" s="29"/>
      <c r="F116" s="30"/>
      <c r="G116" s="27"/>
      <c r="H116" s="25"/>
      <c r="I116" s="30"/>
      <c r="J116" s="30" t="s">
        <v>1007</v>
      </c>
      <c r="K116" s="31">
        <v>3447873</v>
      </c>
      <c r="L116" s="31"/>
      <c r="M116" s="6">
        <f t="shared" si="7"/>
        <v>0</v>
      </c>
      <c r="N116" s="6">
        <f t="shared" si="7"/>
        <v>0</v>
      </c>
      <c r="O116" s="31">
        <f t="shared" si="5"/>
        <v>0</v>
      </c>
      <c r="P116" s="31"/>
      <c r="Q116" s="31"/>
      <c r="R116" s="31"/>
      <c r="S116" s="25"/>
      <c r="T116" s="25"/>
      <c r="U116" s="30"/>
      <c r="V116" s="30"/>
      <c r="W116" s="27"/>
      <c r="X116" s="27"/>
      <c r="Y116" s="27"/>
      <c r="Z116" s="30"/>
    </row>
    <row r="117" spans="1:26" ht="63" x14ac:dyDescent="0.25">
      <c r="A117" s="26" t="s">
        <v>1239</v>
      </c>
      <c r="B117" s="29" t="s">
        <v>1240</v>
      </c>
      <c r="C117" s="27">
        <v>44606</v>
      </c>
      <c r="D117" s="25">
        <v>545</v>
      </c>
      <c r="E117" s="29"/>
      <c r="F117" s="30"/>
      <c r="G117" s="27"/>
      <c r="H117" s="25"/>
      <c r="I117" s="30"/>
      <c r="J117" s="30" t="s">
        <v>1086</v>
      </c>
      <c r="K117" s="31">
        <v>233574485.75999999</v>
      </c>
      <c r="L117" s="31"/>
      <c r="M117" s="6">
        <f t="shared" si="7"/>
        <v>0</v>
      </c>
      <c r="N117" s="6">
        <f t="shared" si="7"/>
        <v>0</v>
      </c>
      <c r="O117" s="31">
        <f t="shared" si="5"/>
        <v>0</v>
      </c>
      <c r="P117" s="31"/>
      <c r="Q117" s="31"/>
      <c r="R117" s="31"/>
      <c r="S117" s="25"/>
      <c r="T117" s="25"/>
      <c r="U117" s="30"/>
      <c r="V117" s="30"/>
      <c r="W117" s="27"/>
      <c r="X117" s="27"/>
      <c r="Y117" s="27"/>
      <c r="Z117" s="30"/>
    </row>
    <row r="118" spans="1:26" ht="63" x14ac:dyDescent="0.25">
      <c r="A118" s="26" t="s">
        <v>1238</v>
      </c>
      <c r="B118" s="29" t="s">
        <v>1237</v>
      </c>
      <c r="C118" s="27">
        <v>44606</v>
      </c>
      <c r="D118" s="25">
        <v>545</v>
      </c>
      <c r="E118" s="29"/>
      <c r="F118" s="30"/>
      <c r="G118" s="27"/>
      <c r="H118" s="25"/>
      <c r="I118" s="30"/>
      <c r="J118" s="30" t="s">
        <v>1088</v>
      </c>
      <c r="K118" s="31">
        <v>272503566.72000003</v>
      </c>
      <c r="L118" s="31"/>
      <c r="M118" s="6">
        <f t="shared" si="7"/>
        <v>0</v>
      </c>
      <c r="N118" s="6">
        <f t="shared" si="7"/>
        <v>0</v>
      </c>
      <c r="O118" s="31">
        <f t="shared" si="5"/>
        <v>0</v>
      </c>
      <c r="P118" s="31"/>
      <c r="Q118" s="31"/>
      <c r="R118" s="31"/>
      <c r="S118" s="25"/>
      <c r="T118" s="25"/>
      <c r="U118" s="30"/>
      <c r="V118" s="30"/>
      <c r="W118" s="27"/>
      <c r="X118" s="27"/>
      <c r="Y118" s="27"/>
      <c r="Z118" s="30"/>
    </row>
    <row r="119" spans="1:26" ht="63" x14ac:dyDescent="0.25">
      <c r="A119" s="26" t="s">
        <v>1236</v>
      </c>
      <c r="B119" s="29" t="s">
        <v>1235</v>
      </c>
      <c r="C119" s="27">
        <v>44606</v>
      </c>
      <c r="D119" s="25">
        <v>545</v>
      </c>
      <c r="E119" s="29"/>
      <c r="F119" s="30"/>
      <c r="G119" s="27"/>
      <c r="H119" s="25"/>
      <c r="I119" s="30"/>
      <c r="J119" s="30" t="s">
        <v>1088</v>
      </c>
      <c r="K119" s="31">
        <v>274273070.39999998</v>
      </c>
      <c r="L119" s="31"/>
      <c r="M119" s="6">
        <f t="shared" si="7"/>
        <v>0</v>
      </c>
      <c r="N119" s="6">
        <f t="shared" si="7"/>
        <v>0</v>
      </c>
      <c r="O119" s="31">
        <f t="shared" si="5"/>
        <v>0</v>
      </c>
      <c r="P119" s="31"/>
      <c r="Q119" s="31"/>
      <c r="R119" s="31"/>
      <c r="S119" s="25"/>
      <c r="T119" s="25"/>
      <c r="U119" s="30"/>
      <c r="V119" s="30"/>
      <c r="W119" s="27"/>
      <c r="X119" s="27"/>
      <c r="Y119" s="27"/>
      <c r="Z119" s="30"/>
    </row>
    <row r="120" spans="1:26" ht="63" x14ac:dyDescent="0.25">
      <c r="A120" s="26" t="s">
        <v>1233</v>
      </c>
      <c r="B120" s="29" t="s">
        <v>1234</v>
      </c>
      <c r="C120" s="27">
        <v>44606</v>
      </c>
      <c r="D120" s="25">
        <v>545</v>
      </c>
      <c r="E120" s="29"/>
      <c r="F120" s="30"/>
      <c r="G120" s="27"/>
      <c r="H120" s="25"/>
      <c r="I120" s="30"/>
      <c r="J120" s="30" t="s">
        <v>905</v>
      </c>
      <c r="K120" s="31">
        <v>147103000</v>
      </c>
      <c r="L120" s="31"/>
      <c r="M120" s="6">
        <f t="shared" si="7"/>
        <v>0</v>
      </c>
      <c r="N120" s="6">
        <f t="shared" si="7"/>
        <v>0</v>
      </c>
      <c r="O120" s="31">
        <f t="shared" si="5"/>
        <v>0</v>
      </c>
      <c r="P120" s="31"/>
      <c r="Q120" s="31"/>
      <c r="R120" s="31"/>
      <c r="S120" s="25"/>
      <c r="T120" s="25"/>
      <c r="U120" s="30"/>
      <c r="V120" s="30"/>
      <c r="W120" s="27"/>
      <c r="X120" s="27"/>
      <c r="Y120" s="27"/>
      <c r="Z120" s="30"/>
    </row>
    <row r="121" spans="1:26" ht="47.25" x14ac:dyDescent="0.25">
      <c r="A121" s="26" t="s">
        <v>1231</v>
      </c>
      <c r="B121" s="29" t="s">
        <v>1232</v>
      </c>
      <c r="C121" s="27">
        <v>44606</v>
      </c>
      <c r="D121" s="25">
        <v>1512</v>
      </c>
      <c r="E121" s="29"/>
      <c r="F121" s="30"/>
      <c r="G121" s="27"/>
      <c r="H121" s="25"/>
      <c r="I121" s="30"/>
      <c r="J121" s="30" t="s">
        <v>981</v>
      </c>
      <c r="K121" s="31">
        <v>1473148.38</v>
      </c>
      <c r="L121" s="31"/>
      <c r="M121" s="6">
        <f t="shared" si="7"/>
        <v>0</v>
      </c>
      <c r="N121" s="6">
        <f t="shared" si="7"/>
        <v>0</v>
      </c>
      <c r="O121" s="31">
        <f t="shared" si="5"/>
        <v>0</v>
      </c>
      <c r="P121" s="31"/>
      <c r="Q121" s="31"/>
      <c r="R121" s="31"/>
      <c r="S121" s="25"/>
      <c r="T121" s="25"/>
      <c r="U121" s="30"/>
      <c r="V121" s="30"/>
      <c r="W121" s="27"/>
      <c r="X121" s="27"/>
      <c r="Y121" s="27"/>
      <c r="Z121" s="30"/>
    </row>
    <row r="122" spans="1:26" ht="63" x14ac:dyDescent="0.25">
      <c r="A122" s="26" t="s">
        <v>1229</v>
      </c>
      <c r="B122" s="29" t="s">
        <v>1230</v>
      </c>
      <c r="C122" s="27">
        <v>44606</v>
      </c>
      <c r="D122" s="25">
        <v>545</v>
      </c>
      <c r="E122" s="29"/>
      <c r="F122" s="30"/>
      <c r="G122" s="27"/>
      <c r="H122" s="25"/>
      <c r="I122" s="30"/>
      <c r="J122" s="30" t="s">
        <v>905</v>
      </c>
      <c r="K122" s="31">
        <v>271975000</v>
      </c>
      <c r="L122" s="31"/>
      <c r="M122" s="6">
        <f t="shared" si="7"/>
        <v>0</v>
      </c>
      <c r="N122" s="6">
        <f t="shared" si="7"/>
        <v>0</v>
      </c>
      <c r="O122" s="31">
        <f t="shared" si="5"/>
        <v>0</v>
      </c>
      <c r="P122" s="31"/>
      <c r="Q122" s="31"/>
      <c r="R122" s="31"/>
      <c r="S122" s="25"/>
      <c r="T122" s="25"/>
      <c r="U122" s="30"/>
      <c r="V122" s="30"/>
      <c r="W122" s="27"/>
      <c r="X122" s="27"/>
      <c r="Y122" s="27"/>
      <c r="Z122" s="30"/>
    </row>
    <row r="123" spans="1:26" ht="47.25" x14ac:dyDescent="0.25">
      <c r="A123" s="26" t="s">
        <v>1300</v>
      </c>
      <c r="B123" s="29" t="s">
        <v>1301</v>
      </c>
      <c r="C123" s="27">
        <v>44607</v>
      </c>
      <c r="D123" s="25">
        <v>1512</v>
      </c>
      <c r="E123" s="29"/>
      <c r="F123" s="30"/>
      <c r="G123" s="27"/>
      <c r="H123" s="25"/>
      <c r="I123" s="30"/>
      <c r="J123" s="30" t="s">
        <v>1299</v>
      </c>
      <c r="K123" s="31">
        <v>62940817.799999997</v>
      </c>
      <c r="L123" s="31"/>
      <c r="M123" s="6">
        <f t="shared" ref="M123:N142" si="8">L123</f>
        <v>0</v>
      </c>
      <c r="N123" s="6">
        <f t="shared" si="8"/>
        <v>0</v>
      </c>
      <c r="O123" s="31">
        <f t="shared" si="5"/>
        <v>0</v>
      </c>
      <c r="P123" s="31"/>
      <c r="Q123" s="31"/>
      <c r="R123" s="31"/>
      <c r="S123" s="25"/>
      <c r="T123" s="25"/>
      <c r="U123" s="30"/>
      <c r="V123" s="30"/>
      <c r="W123" s="27"/>
      <c r="X123" s="27"/>
      <c r="Y123" s="27"/>
      <c r="Z123" s="30"/>
    </row>
    <row r="124" spans="1:26" ht="31.5" x14ac:dyDescent="0.25">
      <c r="A124" s="26" t="s">
        <v>1298</v>
      </c>
      <c r="B124" s="29" t="s">
        <v>1297</v>
      </c>
      <c r="C124" s="27">
        <v>44607</v>
      </c>
      <c r="D124" s="25">
        <v>1512</v>
      </c>
      <c r="E124" s="29"/>
      <c r="F124" s="30"/>
      <c r="G124" s="27"/>
      <c r="H124" s="25"/>
      <c r="I124" s="30"/>
      <c r="J124" s="30" t="s">
        <v>1084</v>
      </c>
      <c r="K124" s="31">
        <v>21174323.899999999</v>
      </c>
      <c r="L124" s="31"/>
      <c r="M124" s="6">
        <f t="shared" si="8"/>
        <v>0</v>
      </c>
      <c r="N124" s="6">
        <f t="shared" si="8"/>
        <v>0</v>
      </c>
      <c r="O124" s="31">
        <f t="shared" si="5"/>
        <v>0</v>
      </c>
      <c r="P124" s="31"/>
      <c r="Q124" s="31"/>
      <c r="R124" s="31"/>
      <c r="S124" s="25"/>
      <c r="T124" s="25"/>
      <c r="U124" s="30"/>
      <c r="V124" s="30"/>
      <c r="W124" s="27"/>
      <c r="X124" s="27"/>
      <c r="Y124" s="27"/>
      <c r="Z124" s="30"/>
    </row>
    <row r="125" spans="1:26" ht="31.5" x14ac:dyDescent="0.25">
      <c r="A125" s="26" t="s">
        <v>1296</v>
      </c>
      <c r="B125" s="29" t="s">
        <v>1295</v>
      </c>
      <c r="C125" s="27">
        <v>44607</v>
      </c>
      <c r="D125" s="25">
        <v>1512</v>
      </c>
      <c r="E125" s="29"/>
      <c r="F125" s="30"/>
      <c r="G125" s="27"/>
      <c r="H125" s="25"/>
      <c r="I125" s="30"/>
      <c r="J125" s="30" t="s">
        <v>1166</v>
      </c>
      <c r="K125" s="31">
        <v>115583967.59999999</v>
      </c>
      <c r="L125" s="31"/>
      <c r="M125" s="6">
        <f t="shared" si="8"/>
        <v>0</v>
      </c>
      <c r="N125" s="6">
        <f t="shared" si="8"/>
        <v>0</v>
      </c>
      <c r="O125" s="31">
        <f t="shared" si="5"/>
        <v>0</v>
      </c>
      <c r="P125" s="31"/>
      <c r="Q125" s="31"/>
      <c r="R125" s="31"/>
      <c r="S125" s="25"/>
      <c r="T125" s="25"/>
      <c r="U125" s="30"/>
      <c r="V125" s="30"/>
      <c r="W125" s="27"/>
      <c r="X125" s="27"/>
      <c r="Y125" s="27"/>
      <c r="Z125" s="30"/>
    </row>
    <row r="126" spans="1:26" x14ac:dyDescent="0.25">
      <c r="A126" s="26" t="s">
        <v>1294</v>
      </c>
      <c r="B126" s="29" t="s">
        <v>1293</v>
      </c>
      <c r="C126" s="27">
        <v>44606</v>
      </c>
      <c r="D126" s="25">
        <v>1512</v>
      </c>
      <c r="E126" s="29"/>
      <c r="F126" s="30"/>
      <c r="G126" s="27"/>
      <c r="H126" s="25"/>
      <c r="I126" s="30"/>
      <c r="J126" s="30" t="s">
        <v>989</v>
      </c>
      <c r="K126" s="31">
        <v>150767176.56</v>
      </c>
      <c r="L126" s="31"/>
      <c r="M126" s="6">
        <f t="shared" si="8"/>
        <v>0</v>
      </c>
      <c r="N126" s="6">
        <f t="shared" si="8"/>
        <v>0</v>
      </c>
      <c r="O126" s="31">
        <f t="shared" si="5"/>
        <v>0</v>
      </c>
      <c r="P126" s="31"/>
      <c r="Q126" s="31"/>
      <c r="R126" s="31"/>
      <c r="S126" s="25"/>
      <c r="T126" s="25"/>
      <c r="U126" s="30"/>
      <c r="V126" s="30"/>
      <c r="W126" s="27"/>
      <c r="X126" s="27"/>
      <c r="Y126" s="27"/>
      <c r="Z126" s="30"/>
    </row>
    <row r="127" spans="1:26" ht="78.75" x14ac:dyDescent="0.25">
      <c r="A127" s="26" t="s">
        <v>1292</v>
      </c>
      <c r="B127" s="29" t="s">
        <v>1291</v>
      </c>
      <c r="C127" s="27">
        <v>44607</v>
      </c>
      <c r="D127" s="25">
        <v>1512</v>
      </c>
      <c r="E127" s="29"/>
      <c r="F127" s="30"/>
      <c r="G127" s="27"/>
      <c r="H127" s="25"/>
      <c r="I127" s="30"/>
      <c r="J127" s="30" t="s">
        <v>993</v>
      </c>
      <c r="K127" s="31">
        <v>3074831.65</v>
      </c>
      <c r="L127" s="31"/>
      <c r="M127" s="6">
        <f t="shared" si="8"/>
        <v>0</v>
      </c>
      <c r="N127" s="6">
        <f t="shared" si="8"/>
        <v>0</v>
      </c>
      <c r="O127" s="31">
        <f t="shared" si="5"/>
        <v>0</v>
      </c>
      <c r="P127" s="31"/>
      <c r="Q127" s="31"/>
      <c r="R127" s="31"/>
      <c r="S127" s="25"/>
      <c r="T127" s="25"/>
      <c r="U127" s="30"/>
      <c r="V127" s="30"/>
      <c r="W127" s="27"/>
      <c r="X127" s="27"/>
      <c r="Y127" s="27"/>
      <c r="Z127" s="30"/>
    </row>
    <row r="128" spans="1:26" ht="47.25" x14ac:dyDescent="0.25">
      <c r="A128" s="26" t="s">
        <v>1290</v>
      </c>
      <c r="B128" s="29" t="s">
        <v>1289</v>
      </c>
      <c r="C128" s="27">
        <v>44607</v>
      </c>
      <c r="D128" s="25">
        <v>1416</v>
      </c>
      <c r="E128" s="29"/>
      <c r="F128" s="30"/>
      <c r="G128" s="27"/>
      <c r="H128" s="25"/>
      <c r="I128" s="30"/>
      <c r="J128" s="30" t="s">
        <v>1006</v>
      </c>
      <c r="K128" s="31">
        <v>35380469.5</v>
      </c>
      <c r="L128" s="31"/>
      <c r="M128" s="6">
        <f t="shared" si="8"/>
        <v>0</v>
      </c>
      <c r="N128" s="6">
        <f t="shared" si="8"/>
        <v>0</v>
      </c>
      <c r="O128" s="31">
        <f t="shared" si="5"/>
        <v>0</v>
      </c>
      <c r="P128" s="31"/>
      <c r="Q128" s="31"/>
      <c r="R128" s="31"/>
      <c r="S128" s="25"/>
      <c r="T128" s="25"/>
      <c r="U128" s="30"/>
      <c r="V128" s="30"/>
      <c r="W128" s="27"/>
      <c r="X128" s="27"/>
      <c r="Y128" s="27"/>
      <c r="Z128" s="30"/>
    </row>
    <row r="129" spans="1:26" ht="31.5" x14ac:dyDescent="0.25">
      <c r="A129" s="26" t="s">
        <v>1287</v>
      </c>
      <c r="B129" s="29" t="s">
        <v>1288</v>
      </c>
      <c r="C129" s="27">
        <v>44607</v>
      </c>
      <c r="D129" s="25">
        <v>545</v>
      </c>
      <c r="E129" s="29"/>
      <c r="F129" s="30"/>
      <c r="G129" s="27"/>
      <c r="H129" s="25"/>
      <c r="I129" s="30"/>
      <c r="J129" s="30" t="s">
        <v>1169</v>
      </c>
      <c r="K129" s="31">
        <v>31863418.32</v>
      </c>
      <c r="L129" s="31"/>
      <c r="M129" s="6">
        <f t="shared" si="8"/>
        <v>0</v>
      </c>
      <c r="N129" s="6">
        <f t="shared" si="8"/>
        <v>0</v>
      </c>
      <c r="O129" s="31">
        <f t="shared" si="5"/>
        <v>0</v>
      </c>
      <c r="P129" s="31"/>
      <c r="Q129" s="31"/>
      <c r="R129" s="31"/>
      <c r="S129" s="25"/>
      <c r="T129" s="25"/>
      <c r="U129" s="30"/>
      <c r="V129" s="30"/>
      <c r="W129" s="27"/>
      <c r="X129" s="27"/>
      <c r="Y129" s="27"/>
      <c r="Z129" s="30"/>
    </row>
    <row r="130" spans="1:26" ht="157.5" x14ac:dyDescent="0.25">
      <c r="A130" s="26" t="s">
        <v>1286</v>
      </c>
      <c r="B130" s="29" t="s">
        <v>1285</v>
      </c>
      <c r="C130" s="27">
        <v>44607</v>
      </c>
      <c r="D130" s="25">
        <v>1416</v>
      </c>
      <c r="E130" s="29"/>
      <c r="F130" s="30"/>
      <c r="G130" s="27"/>
      <c r="H130" s="25"/>
      <c r="I130" s="30"/>
      <c r="J130" s="30" t="s">
        <v>999</v>
      </c>
      <c r="K130" s="7">
        <v>207461322.90000001</v>
      </c>
      <c r="L130" s="31"/>
      <c r="M130" s="6">
        <f t="shared" si="8"/>
        <v>0</v>
      </c>
      <c r="N130" s="6">
        <f t="shared" si="8"/>
        <v>0</v>
      </c>
      <c r="O130" s="31">
        <f t="shared" si="5"/>
        <v>0</v>
      </c>
      <c r="P130" s="31"/>
      <c r="Q130" s="31"/>
      <c r="R130" s="31"/>
      <c r="S130" s="25"/>
      <c r="T130" s="25"/>
      <c r="U130" s="30"/>
      <c r="V130" s="30"/>
      <c r="W130" s="27"/>
      <c r="X130" s="27"/>
      <c r="Y130" s="27"/>
      <c r="Z130" s="30"/>
    </row>
    <row r="131" spans="1:26" ht="47.25" x14ac:dyDescent="0.25">
      <c r="A131" s="26" t="s">
        <v>1284</v>
      </c>
      <c r="B131" s="29" t="s">
        <v>1283</v>
      </c>
      <c r="C131" s="27">
        <v>44607</v>
      </c>
      <c r="D131" s="25">
        <v>1512</v>
      </c>
      <c r="E131" s="29"/>
      <c r="F131" s="30"/>
      <c r="G131" s="27"/>
      <c r="H131" s="25"/>
      <c r="I131" s="30"/>
      <c r="J131" s="30" t="s">
        <v>995</v>
      </c>
      <c r="K131" s="31">
        <v>13146475.199999999</v>
      </c>
      <c r="L131" s="31"/>
      <c r="M131" s="6">
        <f t="shared" si="8"/>
        <v>0</v>
      </c>
      <c r="N131" s="6">
        <f t="shared" si="8"/>
        <v>0</v>
      </c>
      <c r="O131" s="31">
        <f t="shared" ref="O131:O158" si="9">P131+Q131+R131</f>
        <v>0</v>
      </c>
      <c r="P131" s="31"/>
      <c r="Q131" s="31"/>
      <c r="R131" s="31"/>
      <c r="S131" s="25"/>
      <c r="T131" s="25"/>
      <c r="U131" s="30"/>
      <c r="V131" s="30"/>
      <c r="W131" s="27"/>
      <c r="X131" s="27"/>
      <c r="Y131" s="27"/>
      <c r="Z131" s="30"/>
    </row>
    <row r="132" spans="1:26" ht="31.5" x14ac:dyDescent="0.25">
      <c r="A132" s="26" t="s">
        <v>1281</v>
      </c>
      <c r="B132" s="29" t="s">
        <v>1282</v>
      </c>
      <c r="C132" s="27">
        <v>44607</v>
      </c>
      <c r="D132" s="25">
        <v>545</v>
      </c>
      <c r="E132" s="29"/>
      <c r="F132" s="30"/>
      <c r="G132" s="27"/>
      <c r="H132" s="25"/>
      <c r="I132" s="30"/>
      <c r="J132" s="30" t="s">
        <v>998</v>
      </c>
      <c r="K132" s="31">
        <v>126497250</v>
      </c>
      <c r="L132" s="31"/>
      <c r="M132" s="6">
        <f t="shared" si="8"/>
        <v>0</v>
      </c>
      <c r="N132" s="6">
        <f t="shared" si="8"/>
        <v>0</v>
      </c>
      <c r="O132" s="31">
        <f t="shared" si="9"/>
        <v>0</v>
      </c>
      <c r="P132" s="31"/>
      <c r="Q132" s="31"/>
      <c r="R132" s="31"/>
      <c r="S132" s="25"/>
      <c r="T132" s="25"/>
      <c r="U132" s="30"/>
      <c r="V132" s="30"/>
      <c r="W132" s="27"/>
      <c r="X132" s="27"/>
      <c r="Y132" s="27"/>
      <c r="Z132" s="30"/>
    </row>
    <row r="133" spans="1:26" ht="63" x14ac:dyDescent="0.25">
      <c r="A133" s="26" t="s">
        <v>1279</v>
      </c>
      <c r="B133" s="29" t="s">
        <v>1280</v>
      </c>
      <c r="C133" s="27">
        <v>44607</v>
      </c>
      <c r="D133" s="25">
        <v>545</v>
      </c>
      <c r="E133" s="29"/>
      <c r="F133" s="30"/>
      <c r="G133" s="27"/>
      <c r="H133" s="25"/>
      <c r="I133" s="30"/>
      <c r="J133" s="30" t="s">
        <v>905</v>
      </c>
      <c r="K133" s="31">
        <v>191092000</v>
      </c>
      <c r="L133" s="31"/>
      <c r="M133" s="6">
        <f t="shared" si="8"/>
        <v>0</v>
      </c>
      <c r="N133" s="6">
        <f t="shared" si="8"/>
        <v>0</v>
      </c>
      <c r="O133" s="31">
        <f t="shared" si="9"/>
        <v>0</v>
      </c>
      <c r="P133" s="31"/>
      <c r="Q133" s="31"/>
      <c r="R133" s="31"/>
      <c r="S133" s="25"/>
      <c r="T133" s="25"/>
      <c r="U133" s="30"/>
      <c r="V133" s="30"/>
      <c r="W133" s="27"/>
      <c r="X133" s="27"/>
      <c r="Y133" s="27"/>
      <c r="Z133" s="30"/>
    </row>
    <row r="134" spans="1:26" ht="47.25" x14ac:dyDescent="0.25">
      <c r="A134" s="26" t="s">
        <v>1277</v>
      </c>
      <c r="B134" s="29" t="s">
        <v>1278</v>
      </c>
      <c r="C134" s="27">
        <v>44607</v>
      </c>
      <c r="D134" s="25">
        <v>1512</v>
      </c>
      <c r="E134" s="29"/>
      <c r="F134" s="30"/>
      <c r="G134" s="27"/>
      <c r="H134" s="25"/>
      <c r="I134" s="30"/>
      <c r="J134" s="30" t="s">
        <v>975</v>
      </c>
      <c r="K134" s="31">
        <v>418783.2</v>
      </c>
      <c r="L134" s="31"/>
      <c r="M134" s="6">
        <f t="shared" si="8"/>
        <v>0</v>
      </c>
      <c r="N134" s="6">
        <f t="shared" si="8"/>
        <v>0</v>
      </c>
      <c r="O134" s="31">
        <f t="shared" si="9"/>
        <v>0</v>
      </c>
      <c r="P134" s="31"/>
      <c r="Q134" s="31"/>
      <c r="R134" s="31"/>
      <c r="S134" s="25"/>
      <c r="T134" s="25"/>
      <c r="U134" s="30"/>
      <c r="V134" s="30"/>
      <c r="W134" s="27"/>
      <c r="X134" s="27"/>
      <c r="Y134" s="27"/>
      <c r="Z134" s="30"/>
    </row>
    <row r="135" spans="1:26" ht="78.75" x14ac:dyDescent="0.25">
      <c r="A135" s="26" t="s">
        <v>1275</v>
      </c>
      <c r="B135" s="29" t="s">
        <v>1276</v>
      </c>
      <c r="C135" s="27">
        <v>44607</v>
      </c>
      <c r="D135" s="25">
        <v>1416</v>
      </c>
      <c r="E135" s="29"/>
      <c r="F135" s="30"/>
      <c r="G135" s="27"/>
      <c r="H135" s="25"/>
      <c r="I135" s="30"/>
      <c r="J135" s="30" t="s">
        <v>1062</v>
      </c>
      <c r="K135" s="31">
        <v>88618680</v>
      </c>
      <c r="L135" s="31"/>
      <c r="M135" s="6">
        <f t="shared" si="8"/>
        <v>0</v>
      </c>
      <c r="N135" s="6">
        <f t="shared" si="8"/>
        <v>0</v>
      </c>
      <c r="O135" s="31">
        <f t="shared" si="9"/>
        <v>0</v>
      </c>
      <c r="P135" s="31"/>
      <c r="Q135" s="31"/>
      <c r="R135" s="31"/>
      <c r="S135" s="25"/>
      <c r="T135" s="25"/>
      <c r="U135" s="30"/>
      <c r="V135" s="30"/>
      <c r="W135" s="27"/>
      <c r="X135" s="27"/>
      <c r="Y135" s="27"/>
      <c r="Z135" s="30"/>
    </row>
    <row r="136" spans="1:26" ht="31.5" x14ac:dyDescent="0.25">
      <c r="A136" s="26" t="s">
        <v>1274</v>
      </c>
      <c r="B136" s="29" t="s">
        <v>1273</v>
      </c>
      <c r="C136" s="27">
        <v>44607</v>
      </c>
      <c r="D136" s="25">
        <v>1512</v>
      </c>
      <c r="E136" s="29"/>
      <c r="F136" s="30"/>
      <c r="G136" s="27"/>
      <c r="H136" s="25"/>
      <c r="I136" s="30"/>
      <c r="J136" s="30" t="s">
        <v>979</v>
      </c>
      <c r="K136" s="31">
        <v>2563827.6</v>
      </c>
      <c r="L136" s="31"/>
      <c r="M136" s="6">
        <f t="shared" si="8"/>
        <v>0</v>
      </c>
      <c r="N136" s="6">
        <f t="shared" si="8"/>
        <v>0</v>
      </c>
      <c r="O136" s="31">
        <f t="shared" si="9"/>
        <v>0</v>
      </c>
      <c r="P136" s="31"/>
      <c r="Q136" s="31"/>
      <c r="R136" s="31"/>
      <c r="S136" s="25"/>
      <c r="T136" s="25"/>
      <c r="U136" s="30"/>
      <c r="V136" s="30"/>
      <c r="W136" s="27"/>
      <c r="X136" s="27"/>
      <c r="Y136" s="27"/>
      <c r="Z136" s="30"/>
    </row>
    <row r="137" spans="1:26" ht="47.25" x14ac:dyDescent="0.25">
      <c r="A137" s="26" t="s">
        <v>1312</v>
      </c>
      <c r="B137" s="29" t="s">
        <v>1313</v>
      </c>
      <c r="C137" s="27">
        <v>44608</v>
      </c>
      <c r="D137" s="25">
        <v>1512</v>
      </c>
      <c r="E137" s="29"/>
      <c r="F137" s="30"/>
      <c r="G137" s="27"/>
      <c r="H137" s="25"/>
      <c r="I137" s="30"/>
      <c r="J137" s="30" t="s">
        <v>984</v>
      </c>
      <c r="K137" s="31">
        <v>81254991.939999998</v>
      </c>
      <c r="L137" s="31"/>
      <c r="M137" s="6">
        <f t="shared" si="8"/>
        <v>0</v>
      </c>
      <c r="N137" s="6">
        <f t="shared" si="8"/>
        <v>0</v>
      </c>
      <c r="O137" s="31">
        <f t="shared" si="9"/>
        <v>0</v>
      </c>
      <c r="P137" s="31"/>
      <c r="Q137" s="31"/>
      <c r="R137" s="31"/>
      <c r="S137" s="25"/>
      <c r="T137" s="25"/>
      <c r="U137" s="30"/>
      <c r="V137" s="30"/>
      <c r="W137" s="27"/>
      <c r="X137" s="27"/>
      <c r="Y137" s="27"/>
      <c r="Z137" s="30"/>
    </row>
    <row r="138" spans="1:26" x14ac:dyDescent="0.25">
      <c r="A138" s="26" t="s">
        <v>1331</v>
      </c>
      <c r="B138" s="29" t="s">
        <v>1330</v>
      </c>
      <c r="C138" s="27">
        <v>44609</v>
      </c>
      <c r="D138" s="25">
        <v>1416</v>
      </c>
      <c r="E138" s="29"/>
      <c r="F138" s="30"/>
      <c r="G138" s="27"/>
      <c r="H138" s="25"/>
      <c r="I138" s="30"/>
      <c r="J138" s="30" t="s">
        <v>826</v>
      </c>
      <c r="K138" s="31">
        <v>13364996.4</v>
      </c>
      <c r="L138" s="31"/>
      <c r="M138" s="6">
        <f t="shared" si="8"/>
        <v>0</v>
      </c>
      <c r="N138" s="6">
        <f t="shared" si="8"/>
        <v>0</v>
      </c>
      <c r="O138" s="31">
        <f t="shared" si="9"/>
        <v>1260</v>
      </c>
      <c r="P138" s="31">
        <v>1260</v>
      </c>
      <c r="Q138" s="31"/>
      <c r="R138" s="31"/>
      <c r="S138" s="25"/>
      <c r="T138" s="25" t="s">
        <v>47</v>
      </c>
      <c r="U138" s="30"/>
      <c r="V138" s="30"/>
      <c r="W138" s="27">
        <v>44743</v>
      </c>
      <c r="X138" s="27"/>
      <c r="Y138" s="27"/>
      <c r="Z138" s="30"/>
    </row>
    <row r="139" spans="1:26" ht="47.25" x14ac:dyDescent="0.25">
      <c r="A139" s="26" t="s">
        <v>1329</v>
      </c>
      <c r="B139" s="29" t="s">
        <v>1328</v>
      </c>
      <c r="C139" s="27">
        <v>44609</v>
      </c>
      <c r="D139" s="25">
        <v>1512</v>
      </c>
      <c r="E139" s="29"/>
      <c r="F139" s="30"/>
      <c r="G139" s="27"/>
      <c r="H139" s="25"/>
      <c r="I139" s="30"/>
      <c r="J139" s="30" t="s">
        <v>1167</v>
      </c>
      <c r="K139" s="31">
        <v>1518000</v>
      </c>
      <c r="L139" s="31"/>
      <c r="M139" s="6">
        <f t="shared" si="8"/>
        <v>0</v>
      </c>
      <c r="N139" s="6">
        <f t="shared" si="8"/>
        <v>0</v>
      </c>
      <c r="O139" s="31">
        <f t="shared" si="9"/>
        <v>0</v>
      </c>
      <c r="P139" s="31"/>
      <c r="Q139" s="31"/>
      <c r="R139" s="31"/>
      <c r="S139" s="25"/>
      <c r="T139" s="25"/>
      <c r="U139" s="30"/>
      <c r="V139" s="30"/>
      <c r="W139" s="27"/>
      <c r="X139" s="27"/>
      <c r="Y139" s="27"/>
      <c r="Z139" s="30"/>
    </row>
    <row r="140" spans="1:26" x14ac:dyDescent="0.25">
      <c r="A140" s="26" t="s">
        <v>1327</v>
      </c>
      <c r="B140" s="29" t="s">
        <v>1326</v>
      </c>
      <c r="C140" s="27">
        <v>44609</v>
      </c>
      <c r="D140" s="25">
        <v>1512</v>
      </c>
      <c r="E140" s="29"/>
      <c r="F140" s="30"/>
      <c r="G140" s="27"/>
      <c r="H140" s="25"/>
      <c r="I140" s="30"/>
      <c r="J140" s="30" t="s">
        <v>1168</v>
      </c>
      <c r="K140" s="31">
        <v>8031105.5999999996</v>
      </c>
      <c r="L140" s="31"/>
      <c r="M140" s="6">
        <f t="shared" si="8"/>
        <v>0</v>
      </c>
      <c r="N140" s="6">
        <f t="shared" si="8"/>
        <v>0</v>
      </c>
      <c r="O140" s="31">
        <f t="shared" si="9"/>
        <v>0</v>
      </c>
      <c r="P140" s="31"/>
      <c r="Q140" s="31"/>
      <c r="R140" s="31"/>
      <c r="S140" s="25"/>
      <c r="T140" s="25"/>
      <c r="U140" s="30"/>
      <c r="V140" s="30"/>
      <c r="W140" s="27"/>
      <c r="X140" s="27"/>
      <c r="Y140" s="27"/>
      <c r="Z140" s="30"/>
    </row>
    <row r="141" spans="1:26" x14ac:dyDescent="0.25">
      <c r="A141" s="26" t="s">
        <v>1325</v>
      </c>
      <c r="B141" s="29" t="s">
        <v>1324</v>
      </c>
      <c r="C141" s="27">
        <v>44609</v>
      </c>
      <c r="D141" s="25">
        <v>545</v>
      </c>
      <c r="E141" s="29"/>
      <c r="F141" s="30"/>
      <c r="G141" s="27"/>
      <c r="H141" s="25"/>
      <c r="I141" s="30"/>
      <c r="J141" s="30" t="s">
        <v>986</v>
      </c>
      <c r="K141" s="31">
        <v>283430363.39999998</v>
      </c>
      <c r="L141" s="31"/>
      <c r="M141" s="6">
        <f t="shared" si="8"/>
        <v>0</v>
      </c>
      <c r="N141" s="6">
        <f t="shared" si="8"/>
        <v>0</v>
      </c>
      <c r="O141" s="31">
        <f t="shared" si="9"/>
        <v>0</v>
      </c>
      <c r="P141" s="31"/>
      <c r="Q141" s="31"/>
      <c r="R141" s="31"/>
      <c r="S141" s="25"/>
      <c r="T141" s="25"/>
      <c r="U141" s="30"/>
      <c r="V141" s="30"/>
      <c r="W141" s="27"/>
      <c r="X141" s="27"/>
      <c r="Y141" s="27"/>
      <c r="Z141" s="30"/>
    </row>
    <row r="142" spans="1:26" x14ac:dyDescent="0.25">
      <c r="A142" s="26" t="s">
        <v>1323</v>
      </c>
      <c r="B142" s="29" t="s">
        <v>1322</v>
      </c>
      <c r="C142" s="27">
        <v>44609</v>
      </c>
      <c r="D142" s="25">
        <v>545</v>
      </c>
      <c r="E142" s="29"/>
      <c r="F142" s="30"/>
      <c r="G142" s="27"/>
      <c r="H142" s="25"/>
      <c r="I142" s="30"/>
      <c r="J142" s="30" t="s">
        <v>986</v>
      </c>
      <c r="K142" s="31">
        <v>275686364.39999998</v>
      </c>
      <c r="L142" s="31"/>
      <c r="M142" s="6">
        <f t="shared" si="8"/>
        <v>0</v>
      </c>
      <c r="N142" s="6">
        <f t="shared" si="8"/>
        <v>0</v>
      </c>
      <c r="O142" s="31">
        <f t="shared" si="9"/>
        <v>0</v>
      </c>
      <c r="P142" s="31"/>
      <c r="Q142" s="31"/>
      <c r="R142" s="31"/>
      <c r="S142" s="25"/>
      <c r="T142" s="25"/>
      <c r="U142" s="30"/>
      <c r="V142" s="30"/>
      <c r="W142" s="27"/>
      <c r="X142" s="27"/>
      <c r="Y142" s="27"/>
      <c r="Z142" s="30"/>
    </row>
    <row r="143" spans="1:26" ht="31.5" x14ac:dyDescent="0.25">
      <c r="A143" s="26" t="s">
        <v>1321</v>
      </c>
      <c r="B143" s="29" t="s">
        <v>1320</v>
      </c>
      <c r="C143" s="27">
        <v>44609</v>
      </c>
      <c r="D143" s="25">
        <v>1512</v>
      </c>
      <c r="E143" s="29"/>
      <c r="F143" s="30"/>
      <c r="G143" s="27"/>
      <c r="H143" s="25"/>
      <c r="I143" s="30"/>
      <c r="J143" s="30" t="s">
        <v>1170</v>
      </c>
      <c r="K143" s="31">
        <v>38489.599999999999</v>
      </c>
      <c r="L143" s="31"/>
      <c r="M143" s="6">
        <f t="shared" ref="M143:N158" si="10">L143</f>
        <v>0</v>
      </c>
      <c r="N143" s="6">
        <f t="shared" si="10"/>
        <v>0</v>
      </c>
      <c r="O143" s="31">
        <f t="shared" si="9"/>
        <v>0</v>
      </c>
      <c r="P143" s="31"/>
      <c r="Q143" s="31"/>
      <c r="R143" s="31"/>
      <c r="S143" s="25"/>
      <c r="T143" s="25"/>
      <c r="U143" s="30"/>
      <c r="V143" s="30"/>
      <c r="W143" s="27"/>
      <c r="X143" s="27"/>
      <c r="Y143" s="27"/>
      <c r="Z143" s="30"/>
    </row>
    <row r="144" spans="1:26" x14ac:dyDescent="0.25">
      <c r="A144" s="26" t="s">
        <v>1319</v>
      </c>
      <c r="B144" s="29" t="s">
        <v>1318</v>
      </c>
      <c r="C144" s="27">
        <v>44609</v>
      </c>
      <c r="D144" s="25">
        <v>545</v>
      </c>
      <c r="E144" s="29"/>
      <c r="F144" s="30"/>
      <c r="G144" s="27"/>
      <c r="H144" s="25"/>
      <c r="I144" s="30"/>
      <c r="J144" s="30" t="s">
        <v>986</v>
      </c>
      <c r="K144" s="31">
        <v>288076762.80000001</v>
      </c>
      <c r="L144" s="31"/>
      <c r="M144" s="6">
        <f t="shared" si="10"/>
        <v>0</v>
      </c>
      <c r="N144" s="6">
        <f t="shared" si="10"/>
        <v>0</v>
      </c>
      <c r="O144" s="31">
        <f t="shared" si="9"/>
        <v>0</v>
      </c>
      <c r="P144" s="31"/>
      <c r="Q144" s="31"/>
      <c r="R144" s="31"/>
      <c r="S144" s="25"/>
      <c r="T144" s="25"/>
      <c r="U144" s="30"/>
      <c r="V144" s="30"/>
      <c r="W144" s="27"/>
      <c r="X144" s="27"/>
      <c r="Y144" s="27"/>
      <c r="Z144" s="30"/>
    </row>
    <row r="145" spans="1:26" ht="94.5" x14ac:dyDescent="0.25">
      <c r="A145" s="26" t="s">
        <v>1317</v>
      </c>
      <c r="B145" s="29" t="s">
        <v>1316</v>
      </c>
      <c r="C145" s="27">
        <v>44609</v>
      </c>
      <c r="D145" s="25">
        <v>1512</v>
      </c>
      <c r="E145" s="29"/>
      <c r="F145" s="30"/>
      <c r="G145" s="27"/>
      <c r="H145" s="25"/>
      <c r="I145" s="30"/>
      <c r="J145" s="30" t="s">
        <v>1004</v>
      </c>
      <c r="K145" s="31">
        <v>34513518</v>
      </c>
      <c r="L145" s="31"/>
      <c r="M145" s="6">
        <f t="shared" si="10"/>
        <v>0</v>
      </c>
      <c r="N145" s="6">
        <f t="shared" si="10"/>
        <v>0</v>
      </c>
      <c r="O145" s="31">
        <f t="shared" si="9"/>
        <v>0</v>
      </c>
      <c r="P145" s="31"/>
      <c r="Q145" s="31"/>
      <c r="R145" s="31"/>
      <c r="S145" s="25"/>
      <c r="T145" s="25"/>
      <c r="U145" s="30"/>
      <c r="V145" s="30"/>
      <c r="W145" s="27"/>
      <c r="X145" s="27"/>
      <c r="Y145" s="27"/>
      <c r="Z145" s="30"/>
    </row>
    <row r="146" spans="1:26" ht="94.5" customHeight="1" x14ac:dyDescent="0.25">
      <c r="A146" s="26" t="s">
        <v>1314</v>
      </c>
      <c r="B146" s="29" t="s">
        <v>1315</v>
      </c>
      <c r="C146" s="27">
        <v>44609</v>
      </c>
      <c r="D146" s="25">
        <v>1512</v>
      </c>
      <c r="E146" s="29"/>
      <c r="F146" s="30"/>
      <c r="G146" s="27"/>
      <c r="H146" s="25"/>
      <c r="I146" s="30"/>
      <c r="J146" s="30" t="s">
        <v>1085</v>
      </c>
      <c r="K146" s="31">
        <v>14340296.4</v>
      </c>
      <c r="L146" s="31"/>
      <c r="M146" s="6">
        <f t="shared" si="10"/>
        <v>0</v>
      </c>
      <c r="N146" s="6">
        <f t="shared" si="10"/>
        <v>0</v>
      </c>
      <c r="O146" s="31">
        <f t="shared" si="9"/>
        <v>0</v>
      </c>
      <c r="P146" s="31"/>
      <c r="Q146" s="31"/>
      <c r="R146" s="31"/>
      <c r="S146" s="25"/>
      <c r="T146" s="25"/>
      <c r="U146" s="30"/>
      <c r="V146" s="30"/>
      <c r="W146" s="27"/>
      <c r="X146" s="27"/>
      <c r="Y146" s="27"/>
      <c r="Z146" s="30"/>
    </row>
    <row r="147" spans="1:26" ht="31.5" x14ac:dyDescent="0.25">
      <c r="A147" s="26" t="s">
        <v>1337</v>
      </c>
      <c r="B147" s="29" t="s">
        <v>1355</v>
      </c>
      <c r="C147" s="27">
        <v>44610</v>
      </c>
      <c r="D147" s="25" t="s">
        <v>1272</v>
      </c>
      <c r="E147" s="29"/>
      <c r="F147" s="30"/>
      <c r="G147" s="27"/>
      <c r="H147" s="25"/>
      <c r="I147" s="30"/>
      <c r="J147" s="30" t="s">
        <v>1271</v>
      </c>
      <c r="K147" s="31">
        <v>288061300</v>
      </c>
      <c r="L147" s="31"/>
      <c r="M147" s="6">
        <f t="shared" si="10"/>
        <v>0</v>
      </c>
      <c r="N147" s="6">
        <f t="shared" si="10"/>
        <v>0</v>
      </c>
      <c r="O147" s="31">
        <f t="shared" si="9"/>
        <v>0</v>
      </c>
      <c r="P147" s="31"/>
      <c r="Q147" s="31"/>
      <c r="R147" s="31"/>
      <c r="S147" s="25"/>
      <c r="T147" s="25"/>
      <c r="U147" s="30"/>
      <c r="V147" s="30"/>
      <c r="W147" s="27"/>
      <c r="X147" s="27"/>
      <c r="Y147" s="27"/>
      <c r="Z147" s="30"/>
    </row>
    <row r="148" spans="1:26" ht="63" x14ac:dyDescent="0.25">
      <c r="A148" s="26" t="s">
        <v>1332</v>
      </c>
      <c r="B148" s="29" t="s">
        <v>1354</v>
      </c>
      <c r="C148" s="27">
        <v>44610</v>
      </c>
      <c r="D148" s="25" t="s">
        <v>1272</v>
      </c>
      <c r="E148" s="29"/>
      <c r="F148" s="30"/>
      <c r="G148" s="27"/>
      <c r="H148" s="25"/>
      <c r="I148" s="30"/>
      <c r="J148" s="30" t="s">
        <v>1179</v>
      </c>
      <c r="K148" s="31">
        <v>223859328</v>
      </c>
      <c r="L148" s="31"/>
      <c r="M148" s="6">
        <f t="shared" si="10"/>
        <v>0</v>
      </c>
      <c r="N148" s="6">
        <f t="shared" si="10"/>
        <v>0</v>
      </c>
      <c r="O148" s="31">
        <f t="shared" si="9"/>
        <v>0</v>
      </c>
      <c r="P148" s="31"/>
      <c r="Q148" s="31"/>
      <c r="R148" s="31"/>
      <c r="S148" s="25"/>
      <c r="T148" s="25"/>
      <c r="U148" s="30"/>
      <c r="V148" s="30"/>
      <c r="W148" s="27"/>
      <c r="X148" s="27"/>
      <c r="Y148" s="27"/>
      <c r="Z148" s="30"/>
    </row>
    <row r="149" spans="1:26" ht="31.5" x14ac:dyDescent="0.25">
      <c r="A149" s="26" t="s">
        <v>1335</v>
      </c>
      <c r="B149" s="29" t="s">
        <v>1353</v>
      </c>
      <c r="C149" s="27">
        <v>44610</v>
      </c>
      <c r="D149" s="25" t="s">
        <v>1272</v>
      </c>
      <c r="E149" s="29"/>
      <c r="F149" s="30"/>
      <c r="G149" s="27"/>
      <c r="H149" s="25"/>
      <c r="I149" s="30"/>
      <c r="J149" s="30" t="s">
        <v>1271</v>
      </c>
      <c r="K149" s="31">
        <v>285934876</v>
      </c>
      <c r="L149" s="31"/>
      <c r="M149" s="6">
        <f t="shared" si="10"/>
        <v>0</v>
      </c>
      <c r="N149" s="6">
        <f t="shared" si="10"/>
        <v>0</v>
      </c>
      <c r="O149" s="31">
        <f t="shared" si="9"/>
        <v>0</v>
      </c>
      <c r="P149" s="31"/>
      <c r="Q149" s="31"/>
      <c r="R149" s="31"/>
      <c r="S149" s="25"/>
      <c r="T149" s="25"/>
      <c r="U149" s="30"/>
      <c r="V149" s="30"/>
      <c r="W149" s="27"/>
      <c r="X149" s="27"/>
      <c r="Y149" s="27"/>
      <c r="Z149" s="30"/>
    </row>
    <row r="150" spans="1:26" ht="47.25" x14ac:dyDescent="0.25">
      <c r="A150" s="26" t="s">
        <v>1351</v>
      </c>
      <c r="B150" s="29" t="s">
        <v>1352</v>
      </c>
      <c r="C150" s="27">
        <v>44610</v>
      </c>
      <c r="D150" s="25">
        <v>1416</v>
      </c>
      <c r="E150" s="29"/>
      <c r="F150" s="30"/>
      <c r="G150" s="27"/>
      <c r="H150" s="25"/>
      <c r="I150" s="30"/>
      <c r="J150" s="30" t="s">
        <v>997</v>
      </c>
      <c r="K150" s="7">
        <v>1210268577.5999999</v>
      </c>
      <c r="L150" s="31"/>
      <c r="M150" s="6">
        <f t="shared" si="10"/>
        <v>0</v>
      </c>
      <c r="N150" s="6">
        <f t="shared" si="10"/>
        <v>0</v>
      </c>
      <c r="O150" s="31">
        <f t="shared" si="9"/>
        <v>0</v>
      </c>
      <c r="P150" s="31"/>
      <c r="Q150" s="31"/>
      <c r="R150" s="31"/>
      <c r="S150" s="25"/>
      <c r="T150" s="25"/>
      <c r="U150" s="30"/>
      <c r="V150" s="30"/>
      <c r="W150" s="27"/>
      <c r="X150" s="27"/>
      <c r="Y150" s="27"/>
      <c r="Z150" s="30"/>
    </row>
    <row r="151" spans="1:26" ht="31.5" x14ac:dyDescent="0.25">
      <c r="A151" s="26" t="s">
        <v>1340</v>
      </c>
      <c r="B151" s="29" t="s">
        <v>1350</v>
      </c>
      <c r="C151" s="27">
        <v>44610</v>
      </c>
      <c r="D151" s="25" t="s">
        <v>1272</v>
      </c>
      <c r="E151" s="29"/>
      <c r="F151" s="30"/>
      <c r="G151" s="27"/>
      <c r="H151" s="25"/>
      <c r="I151" s="30"/>
      <c r="J151" s="30" t="s">
        <v>1271</v>
      </c>
      <c r="K151" s="31">
        <v>268327048</v>
      </c>
      <c r="L151" s="31"/>
      <c r="M151" s="6">
        <f t="shared" si="10"/>
        <v>0</v>
      </c>
      <c r="N151" s="6">
        <f t="shared" si="10"/>
        <v>0</v>
      </c>
      <c r="O151" s="31">
        <f t="shared" si="9"/>
        <v>0</v>
      </c>
      <c r="P151" s="31"/>
      <c r="Q151" s="31"/>
      <c r="R151" s="31"/>
      <c r="S151" s="25"/>
      <c r="T151" s="25"/>
      <c r="U151" s="30"/>
      <c r="V151" s="30"/>
      <c r="W151" s="27"/>
      <c r="X151" s="27"/>
      <c r="Y151" s="27"/>
      <c r="Z151" s="30"/>
    </row>
    <row r="152" spans="1:26" ht="31.5" x14ac:dyDescent="0.25">
      <c r="A152" s="26" t="s">
        <v>1338</v>
      </c>
      <c r="B152" s="29" t="s">
        <v>1349</v>
      </c>
      <c r="C152" s="27">
        <v>44610</v>
      </c>
      <c r="D152" s="25" t="s">
        <v>1272</v>
      </c>
      <c r="E152" s="29"/>
      <c r="F152" s="30"/>
      <c r="G152" s="27"/>
      <c r="H152" s="25"/>
      <c r="I152" s="30"/>
      <c r="J152" s="30" t="s">
        <v>1271</v>
      </c>
      <c r="K152" s="31">
        <v>297915460</v>
      </c>
      <c r="L152" s="31"/>
      <c r="M152" s="6">
        <f t="shared" si="10"/>
        <v>0</v>
      </c>
      <c r="N152" s="6">
        <f t="shared" si="10"/>
        <v>0</v>
      </c>
      <c r="O152" s="31">
        <f t="shared" si="9"/>
        <v>0</v>
      </c>
      <c r="P152" s="31"/>
      <c r="Q152" s="31"/>
      <c r="R152" s="31"/>
      <c r="S152" s="25"/>
      <c r="T152" s="25"/>
      <c r="U152" s="30"/>
      <c r="V152" s="30"/>
      <c r="W152" s="27"/>
      <c r="X152" s="27"/>
      <c r="Y152" s="27"/>
      <c r="Z152" s="30"/>
    </row>
    <row r="153" spans="1:26" ht="63" x14ac:dyDescent="0.25">
      <c r="A153" s="26" t="s">
        <v>1334</v>
      </c>
      <c r="B153" s="29" t="s">
        <v>1348</v>
      </c>
      <c r="C153" s="27">
        <v>44610</v>
      </c>
      <c r="D153" s="25" t="s">
        <v>1272</v>
      </c>
      <c r="E153" s="29"/>
      <c r="F153" s="30"/>
      <c r="G153" s="27"/>
      <c r="H153" s="25"/>
      <c r="I153" s="30"/>
      <c r="J153" s="30" t="s">
        <v>1179</v>
      </c>
      <c r="K153" s="31">
        <v>287265792</v>
      </c>
      <c r="L153" s="31"/>
      <c r="M153" s="6">
        <f t="shared" si="10"/>
        <v>0</v>
      </c>
      <c r="N153" s="6">
        <f t="shared" si="10"/>
        <v>0</v>
      </c>
      <c r="O153" s="31">
        <f t="shared" si="9"/>
        <v>0</v>
      </c>
      <c r="P153" s="31"/>
      <c r="Q153" s="31"/>
      <c r="R153" s="31"/>
      <c r="S153" s="25"/>
      <c r="T153" s="25"/>
      <c r="U153" s="30"/>
      <c r="V153" s="30"/>
      <c r="W153" s="27"/>
      <c r="X153" s="27"/>
      <c r="Y153" s="27"/>
      <c r="Z153" s="30"/>
    </row>
    <row r="154" spans="1:26" ht="31.5" x14ac:dyDescent="0.25">
      <c r="A154" s="26" t="s">
        <v>1341</v>
      </c>
      <c r="B154" s="29" t="s">
        <v>1347</v>
      </c>
      <c r="C154" s="27">
        <v>44610</v>
      </c>
      <c r="D154" s="25" t="s">
        <v>1272</v>
      </c>
      <c r="E154" s="29"/>
      <c r="F154" s="30"/>
      <c r="G154" s="27"/>
      <c r="H154" s="25"/>
      <c r="I154" s="30"/>
      <c r="J154" s="30" t="s">
        <v>1271</v>
      </c>
      <c r="K154" s="31">
        <v>292582112</v>
      </c>
      <c r="L154" s="31"/>
      <c r="M154" s="6">
        <f t="shared" si="10"/>
        <v>0</v>
      </c>
      <c r="N154" s="6">
        <f t="shared" si="10"/>
        <v>0</v>
      </c>
      <c r="O154" s="31">
        <f t="shared" si="9"/>
        <v>0</v>
      </c>
      <c r="P154" s="31"/>
      <c r="Q154" s="31"/>
      <c r="R154" s="31"/>
      <c r="S154" s="25"/>
      <c r="T154" s="25"/>
      <c r="U154" s="30"/>
      <c r="V154" s="30"/>
      <c r="W154" s="27"/>
      <c r="X154" s="27"/>
      <c r="Y154" s="27"/>
      <c r="Z154" s="30"/>
    </row>
    <row r="155" spans="1:26" ht="63" x14ac:dyDescent="0.25">
      <c r="A155" s="26" t="s">
        <v>1336</v>
      </c>
      <c r="B155" s="29" t="s">
        <v>1346</v>
      </c>
      <c r="C155" s="27">
        <v>44610</v>
      </c>
      <c r="D155" s="25" t="s">
        <v>1272</v>
      </c>
      <c r="E155" s="29"/>
      <c r="F155" s="30"/>
      <c r="G155" s="27"/>
      <c r="H155" s="25"/>
      <c r="I155" s="30"/>
      <c r="J155" s="30" t="s">
        <v>1179</v>
      </c>
      <c r="K155" s="31">
        <v>211225344</v>
      </c>
      <c r="L155" s="31"/>
      <c r="M155" s="6">
        <f t="shared" si="10"/>
        <v>0</v>
      </c>
      <c r="N155" s="6">
        <f t="shared" si="10"/>
        <v>0</v>
      </c>
      <c r="O155" s="31">
        <f t="shared" si="9"/>
        <v>0</v>
      </c>
      <c r="P155" s="31"/>
      <c r="Q155" s="31"/>
      <c r="R155" s="31"/>
      <c r="S155" s="25"/>
      <c r="T155" s="25"/>
      <c r="U155" s="30"/>
      <c r="V155" s="30"/>
      <c r="W155" s="27"/>
      <c r="X155" s="27"/>
      <c r="Y155" s="27"/>
      <c r="Z155" s="30"/>
    </row>
    <row r="156" spans="1:26" ht="31.5" x14ac:dyDescent="0.25">
      <c r="A156" s="26" t="s">
        <v>1342</v>
      </c>
      <c r="B156" s="29" t="s">
        <v>1345</v>
      </c>
      <c r="C156" s="27">
        <v>44610</v>
      </c>
      <c r="D156" s="25" t="s">
        <v>1272</v>
      </c>
      <c r="E156" s="29"/>
      <c r="F156" s="30"/>
      <c r="G156" s="27"/>
      <c r="H156" s="25"/>
      <c r="I156" s="30"/>
      <c r="J156" s="30" t="s">
        <v>1271</v>
      </c>
      <c r="K156" s="31">
        <v>295979204</v>
      </c>
      <c r="L156" s="31"/>
      <c r="M156" s="6">
        <f t="shared" si="10"/>
        <v>0</v>
      </c>
      <c r="N156" s="6">
        <f t="shared" si="10"/>
        <v>0</v>
      </c>
      <c r="O156" s="31">
        <f t="shared" si="9"/>
        <v>0</v>
      </c>
      <c r="P156" s="31"/>
      <c r="Q156" s="31"/>
      <c r="R156" s="31"/>
      <c r="S156" s="25"/>
      <c r="T156" s="25"/>
      <c r="U156" s="30"/>
      <c r="V156" s="30"/>
      <c r="W156" s="27"/>
      <c r="X156" s="27"/>
      <c r="Y156" s="27"/>
      <c r="Z156" s="30"/>
    </row>
    <row r="157" spans="1:26" ht="63" x14ac:dyDescent="0.25">
      <c r="A157" s="26" t="s">
        <v>1339</v>
      </c>
      <c r="B157" s="29" t="s">
        <v>1344</v>
      </c>
      <c r="C157" s="27">
        <v>44610</v>
      </c>
      <c r="D157" s="25" t="s">
        <v>1272</v>
      </c>
      <c r="E157" s="29"/>
      <c r="F157" s="30"/>
      <c r="G157" s="27"/>
      <c r="H157" s="25"/>
      <c r="I157" s="30"/>
      <c r="J157" s="30" t="s">
        <v>1179</v>
      </c>
      <c r="K157" s="31">
        <v>257380992</v>
      </c>
      <c r="L157" s="31"/>
      <c r="M157" s="6">
        <f t="shared" si="10"/>
        <v>0</v>
      </c>
      <c r="N157" s="6">
        <f t="shared" si="10"/>
        <v>0</v>
      </c>
      <c r="O157" s="31">
        <f t="shared" si="9"/>
        <v>0</v>
      </c>
      <c r="P157" s="31"/>
      <c r="Q157" s="31"/>
      <c r="R157" s="31"/>
      <c r="S157" s="25"/>
      <c r="T157" s="25"/>
      <c r="U157" s="30"/>
      <c r="V157" s="30"/>
      <c r="W157" s="27"/>
      <c r="X157" s="27"/>
      <c r="Y157" s="27"/>
      <c r="Z157" s="30"/>
    </row>
    <row r="158" spans="1:26" ht="63" x14ac:dyDescent="0.25">
      <c r="A158" s="26" t="s">
        <v>1333</v>
      </c>
      <c r="B158" s="29" t="s">
        <v>1343</v>
      </c>
      <c r="C158" s="27">
        <v>44610</v>
      </c>
      <c r="D158" s="25" t="s">
        <v>1272</v>
      </c>
      <c r="E158" s="29"/>
      <c r="F158" s="30"/>
      <c r="G158" s="27"/>
      <c r="H158" s="25"/>
      <c r="I158" s="30"/>
      <c r="J158" s="30" t="s">
        <v>1179</v>
      </c>
      <c r="K158" s="31">
        <v>287468544</v>
      </c>
      <c r="L158" s="31"/>
      <c r="M158" s="6">
        <f t="shared" si="10"/>
        <v>0</v>
      </c>
      <c r="N158" s="6">
        <f t="shared" si="10"/>
        <v>0</v>
      </c>
      <c r="O158" s="31">
        <f t="shared" si="9"/>
        <v>0</v>
      </c>
      <c r="P158" s="31"/>
      <c r="Q158" s="31"/>
      <c r="R158" s="31"/>
      <c r="S158" s="25"/>
      <c r="T158" s="25"/>
      <c r="U158" s="30"/>
      <c r="V158" s="30"/>
      <c r="W158" s="27"/>
      <c r="X158" s="27"/>
      <c r="Y158" s="27"/>
      <c r="Z158" s="30"/>
    </row>
  </sheetData>
  <autoFilter ref="A1:Z158">
    <filterColumn colId="14" showButton="0"/>
    <filterColumn colId="15" showButton="0"/>
    <filterColumn colId="16" showButton="0"/>
    <filterColumn colId="22" showButton="0"/>
    <filterColumn colId="23" showButton="0"/>
    <sortState ref="A4:CE357">
      <sortCondition ref="B1:B357"/>
    </sortState>
  </autoFilter>
  <mergeCells count="21">
    <mergeCell ref="Z1:Z2"/>
    <mergeCell ref="O1:R1"/>
    <mergeCell ref="S1:S2"/>
    <mergeCell ref="T1:T2"/>
    <mergeCell ref="U1:U2"/>
    <mergeCell ref="V1:V2"/>
    <mergeCell ref="W1:Y1"/>
    <mergeCell ref="L1:L2"/>
    <mergeCell ref="M1:M2"/>
    <mergeCell ref="N1:N2"/>
    <mergeCell ref="D1:D2"/>
    <mergeCell ref="E1:E2"/>
    <mergeCell ref="F1:F2"/>
    <mergeCell ref="G1:G2"/>
    <mergeCell ref="H1:H2"/>
    <mergeCell ref="I1:I2"/>
    <mergeCell ref="J1:J2"/>
    <mergeCell ref="K1:K2"/>
    <mergeCell ref="A1:A2"/>
    <mergeCell ref="B1:B2"/>
    <mergeCell ref="C1:C2"/>
  </mergeCells>
  <pageMargins left="0.7" right="0.7" top="0.75" bottom="0.75" header="0.3" footer="0.3"/>
  <pageSetup paperSize="9" scale="1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переходящие на 2022 года</vt:lpstr>
      <vt:lpstr>2022 год</vt:lpstr>
      <vt:lpstr>'переходящие на 2022 года'!Область_печати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2022-02-21T06:21:22Z</dcterms:modified>
</cp:coreProperties>
</file>