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710"/>
  </bookViews>
  <sheets>
    <sheet name="переходящие на 2022 года" sheetId="3" r:id="rId1"/>
    <sheet name="2022 год" sheetId="5" r:id="rId2"/>
  </sheets>
  <definedNames>
    <definedName name="_xlnm._FilterDatabase" localSheetId="1" hidden="1">'2022 год'!$A$1:$V$179</definedName>
    <definedName name="_xlnm._FilterDatabase" localSheetId="0" hidden="1">'переходящие на 2022 года'!$A$1:$W$140</definedName>
    <definedName name="_xlnm.Print_Area" localSheetId="0">'переходящие на 2022 года'!$A$1:$W$140</definedName>
  </definedNames>
  <calcPr calcId="152511"/>
  <fileRecoveryPr repairLoad="1"/>
</workbook>
</file>

<file path=xl/calcChain.xml><?xml version="1.0" encoding="utf-8"?>
<calcChain xmlns="http://schemas.openxmlformats.org/spreadsheetml/2006/main">
  <c r="L179" i="5" l="1"/>
  <c r="J179" i="5"/>
  <c r="L178" i="5"/>
  <c r="J178" i="5"/>
  <c r="K178" i="5" s="1"/>
  <c r="L177" i="5"/>
  <c r="J177" i="5"/>
  <c r="K177" i="5" s="1"/>
  <c r="L176" i="5"/>
  <c r="J176" i="5"/>
  <c r="L175" i="5"/>
  <c r="J175" i="5"/>
  <c r="K175" i="5" s="1"/>
  <c r="L174" i="5"/>
  <c r="J174" i="5"/>
  <c r="K174" i="5" s="1"/>
  <c r="L173" i="5"/>
  <c r="J173" i="5"/>
  <c r="K173" i="5" s="1"/>
  <c r="L172" i="5"/>
  <c r="J172" i="5"/>
  <c r="K172" i="5" s="1"/>
  <c r="L171" i="5"/>
  <c r="J171" i="5"/>
  <c r="K171" i="5" s="1"/>
  <c r="L170" i="5"/>
  <c r="J170" i="5"/>
  <c r="K170" i="5" s="1"/>
  <c r="L169" i="5"/>
  <c r="J169" i="5"/>
  <c r="K169" i="5" s="1"/>
  <c r="L168" i="5"/>
  <c r="J168" i="5"/>
  <c r="K168" i="5" s="1"/>
  <c r="L167" i="5"/>
  <c r="J167" i="5"/>
  <c r="L166" i="5"/>
  <c r="J166" i="5"/>
  <c r="K166" i="5" s="1"/>
  <c r="L165" i="5"/>
  <c r="J165" i="5"/>
  <c r="K165" i="5" s="1"/>
  <c r="L164" i="5"/>
  <c r="J164" i="5"/>
  <c r="L163" i="5"/>
  <c r="J163" i="5"/>
  <c r="L162" i="5"/>
  <c r="J162" i="5"/>
  <c r="L161" i="5"/>
  <c r="J161" i="5"/>
  <c r="K161" i="5" s="1"/>
  <c r="L160" i="5"/>
  <c r="J160" i="5"/>
  <c r="L159" i="5"/>
  <c r="J159" i="5"/>
  <c r="K159" i="5" s="1"/>
  <c r="L158" i="5"/>
  <c r="J158" i="5"/>
  <c r="K158" i="5" s="1"/>
  <c r="L157" i="5"/>
  <c r="J157" i="5"/>
  <c r="K157" i="5" s="1"/>
  <c r="L156" i="5"/>
  <c r="J156" i="5"/>
  <c r="L155" i="5"/>
  <c r="J155" i="5"/>
  <c r="K155" i="5" s="1"/>
  <c r="L154" i="5"/>
  <c r="J154" i="5"/>
  <c r="K154" i="5" s="1"/>
  <c r="L153" i="5"/>
  <c r="J153" i="5"/>
  <c r="K153" i="5" s="1"/>
  <c r="L152" i="5"/>
  <c r="J152" i="5"/>
  <c r="K152" i="5" s="1"/>
  <c r="L151" i="5"/>
  <c r="J151" i="5"/>
  <c r="L150" i="5"/>
  <c r="J150" i="5"/>
  <c r="K150" i="5" s="1"/>
  <c r="L149" i="5"/>
  <c r="L148" i="5"/>
  <c r="J148" i="5"/>
  <c r="K148" i="5" s="1"/>
  <c r="L146" i="5"/>
  <c r="J146" i="5"/>
  <c r="K146" i="5" s="1"/>
  <c r="L145" i="5"/>
  <c r="J145" i="5"/>
  <c r="K145" i="5" s="1"/>
  <c r="L144" i="5"/>
  <c r="J144" i="5"/>
  <c r="K144" i="5" s="1"/>
  <c r="L143" i="5"/>
  <c r="J143" i="5"/>
  <c r="K143" i="5" s="1"/>
  <c r="L142" i="5"/>
  <c r="J142" i="5"/>
  <c r="K142" i="5" s="1"/>
  <c r="L141" i="5"/>
  <c r="J141" i="5"/>
  <c r="K141" i="5" s="1"/>
  <c r="L140" i="5"/>
  <c r="J140" i="5"/>
  <c r="K140" i="5" s="1"/>
  <c r="L139" i="5"/>
  <c r="J139" i="5"/>
  <c r="K139" i="5" s="1"/>
  <c r="L138" i="5"/>
  <c r="J138" i="5"/>
  <c r="K138" i="5" s="1"/>
  <c r="L137" i="5"/>
  <c r="J137" i="5"/>
  <c r="K137" i="5" s="1"/>
  <c r="L136" i="5"/>
  <c r="J136" i="5"/>
  <c r="K136" i="5" s="1"/>
  <c r="L135" i="5"/>
  <c r="J135" i="5"/>
  <c r="K135" i="5" s="1"/>
  <c r="L134" i="5"/>
  <c r="J134" i="5"/>
  <c r="K134" i="5" s="1"/>
  <c r="L133" i="5"/>
  <c r="J133" i="5"/>
  <c r="K133" i="5" s="1"/>
  <c r="L132" i="5"/>
  <c r="J132" i="5"/>
  <c r="K132" i="5" s="1"/>
  <c r="L131" i="5"/>
  <c r="J131" i="5"/>
  <c r="K131" i="5" s="1"/>
  <c r="L130" i="5"/>
  <c r="J130" i="5"/>
  <c r="K130" i="5" s="1"/>
  <c r="L129" i="5"/>
  <c r="J129" i="5"/>
  <c r="K129" i="5" s="1"/>
  <c r="L128" i="5"/>
  <c r="J128" i="5"/>
  <c r="K128" i="5" s="1"/>
  <c r="L127" i="5"/>
  <c r="J127" i="5"/>
  <c r="K127" i="5" s="1"/>
  <c r="L126" i="5"/>
  <c r="J126" i="5"/>
  <c r="L125" i="5"/>
  <c r="J125" i="5"/>
  <c r="K125" i="5" s="1"/>
  <c r="L124" i="5"/>
  <c r="J124" i="5"/>
  <c r="K124" i="5" s="1"/>
  <c r="L123" i="5"/>
  <c r="J123" i="5"/>
  <c r="K123" i="5" s="1"/>
  <c r="L122" i="5"/>
  <c r="J122" i="5"/>
  <c r="K122" i="5" s="1"/>
  <c r="L121" i="5"/>
  <c r="J121" i="5"/>
  <c r="K121" i="5" s="1"/>
  <c r="L120" i="5"/>
  <c r="J120" i="5"/>
  <c r="K120" i="5" s="1"/>
  <c r="L119" i="5"/>
  <c r="J119" i="5"/>
  <c r="L118" i="5"/>
  <c r="J118" i="5"/>
  <c r="K118" i="5" s="1"/>
  <c r="L117" i="5"/>
  <c r="J117" i="5"/>
  <c r="K117" i="5" s="1"/>
  <c r="L116" i="5"/>
  <c r="J116" i="5"/>
  <c r="K116" i="5" s="1"/>
  <c r="L115" i="5"/>
  <c r="J115" i="5"/>
  <c r="L114" i="5"/>
  <c r="J114" i="5"/>
  <c r="K114" i="5" s="1"/>
  <c r="L113" i="5"/>
  <c r="J113" i="5"/>
  <c r="K113" i="5" s="1"/>
  <c r="L112" i="5"/>
  <c r="J112" i="5"/>
  <c r="K112" i="5" s="1"/>
  <c r="L111" i="5"/>
  <c r="J111" i="5"/>
  <c r="L110" i="5"/>
  <c r="J110" i="5"/>
  <c r="K110" i="5" s="1"/>
  <c r="L109" i="5"/>
  <c r="J109" i="5"/>
  <c r="K109" i="5" s="1"/>
  <c r="L108" i="5"/>
  <c r="J108" i="5"/>
  <c r="K108" i="5" s="1"/>
  <c r="L107" i="5"/>
  <c r="J107" i="5"/>
  <c r="L106" i="5"/>
  <c r="J106" i="5"/>
  <c r="K106" i="5" s="1"/>
  <c r="L105" i="5"/>
  <c r="J105" i="5"/>
  <c r="K105" i="5" s="1"/>
  <c r="L104" i="5"/>
  <c r="J104" i="5"/>
  <c r="K104" i="5" s="1"/>
  <c r="L103" i="5"/>
  <c r="J103" i="5"/>
  <c r="L102" i="5"/>
  <c r="J102" i="5"/>
  <c r="K102" i="5" s="1"/>
  <c r="L101" i="5"/>
  <c r="J101" i="5"/>
  <c r="K101" i="5" s="1"/>
  <c r="L100" i="5"/>
  <c r="J100" i="5"/>
  <c r="K100" i="5" s="1"/>
  <c r="L99" i="5"/>
  <c r="J99" i="5"/>
  <c r="L98" i="5"/>
  <c r="J98" i="5"/>
  <c r="K98" i="5" s="1"/>
  <c r="L97" i="5"/>
  <c r="J97" i="5"/>
  <c r="K97" i="5" s="1"/>
  <c r="L96" i="5"/>
  <c r="J96" i="5"/>
  <c r="K96" i="5" s="1"/>
  <c r="L95" i="5"/>
  <c r="J95" i="5"/>
  <c r="L94" i="5"/>
  <c r="J94" i="5"/>
  <c r="K94" i="5" s="1"/>
  <c r="L93" i="5"/>
  <c r="J93" i="5"/>
  <c r="K93" i="5" s="1"/>
  <c r="L92" i="5"/>
  <c r="J92" i="5"/>
  <c r="K92" i="5" s="1"/>
  <c r="L91" i="5"/>
  <c r="J91" i="5"/>
  <c r="L90" i="5"/>
  <c r="J90" i="5"/>
  <c r="K90" i="5" s="1"/>
  <c r="L89" i="5"/>
  <c r="J89" i="5"/>
  <c r="K89" i="5" s="1"/>
  <c r="L88" i="5"/>
  <c r="J88" i="5"/>
  <c r="K88" i="5" s="1"/>
  <c r="L87" i="5"/>
  <c r="J87" i="5"/>
  <c r="L86" i="5"/>
  <c r="J86" i="5"/>
  <c r="K86" i="5" s="1"/>
  <c r="L85" i="5"/>
  <c r="J85" i="5"/>
  <c r="K85" i="5" s="1"/>
  <c r="L84" i="5"/>
  <c r="J84" i="5"/>
  <c r="K84" i="5" s="1"/>
  <c r="L83" i="5"/>
  <c r="J83" i="5"/>
  <c r="L82" i="5"/>
  <c r="J82" i="5"/>
  <c r="K82" i="5" s="1"/>
  <c r="L81" i="5"/>
  <c r="J81" i="5"/>
  <c r="K81" i="5" s="1"/>
  <c r="L80" i="5"/>
  <c r="J80" i="5"/>
  <c r="K80" i="5" s="1"/>
  <c r="L79" i="5"/>
  <c r="J79" i="5"/>
  <c r="L78" i="5"/>
  <c r="J78" i="5"/>
  <c r="K78" i="5" s="1"/>
  <c r="L77" i="5"/>
  <c r="J77" i="5"/>
  <c r="K77" i="5" s="1"/>
  <c r="L76" i="5"/>
  <c r="J76" i="5"/>
  <c r="K76" i="5" s="1"/>
  <c r="L75" i="5"/>
  <c r="J75" i="5"/>
  <c r="L74" i="5"/>
  <c r="J74" i="5"/>
  <c r="K74" i="5" s="1"/>
  <c r="L73" i="5"/>
  <c r="J73" i="5"/>
  <c r="K73" i="5" s="1"/>
  <c r="L72" i="5"/>
  <c r="J72" i="5"/>
  <c r="K72" i="5" s="1"/>
  <c r="L71" i="5"/>
  <c r="J71" i="5"/>
  <c r="L70" i="5"/>
  <c r="J70" i="5"/>
  <c r="K70" i="5" s="1"/>
  <c r="L69" i="5"/>
  <c r="J69" i="5"/>
  <c r="K69" i="5" s="1"/>
  <c r="L68" i="5"/>
  <c r="J68" i="5"/>
  <c r="L67" i="5"/>
  <c r="J67" i="5"/>
  <c r="L66" i="5"/>
  <c r="J66" i="5"/>
  <c r="K66" i="5" s="1"/>
  <c r="L65" i="5"/>
  <c r="J65" i="5"/>
  <c r="K65" i="5" s="1"/>
  <c r="L64" i="5"/>
  <c r="J64" i="5"/>
  <c r="K64" i="5" s="1"/>
  <c r="L63" i="5"/>
  <c r="J63" i="5"/>
  <c r="L62" i="5"/>
  <c r="J62" i="5"/>
  <c r="K62" i="5" s="1"/>
  <c r="L61" i="5"/>
  <c r="J61" i="5"/>
  <c r="K61" i="5" s="1"/>
  <c r="L60" i="5"/>
  <c r="J60" i="5"/>
  <c r="K60" i="5" s="1"/>
  <c r="L59" i="5"/>
  <c r="J59" i="5"/>
  <c r="L58" i="5"/>
  <c r="J58" i="5"/>
  <c r="K58" i="5" s="1"/>
  <c r="L57" i="5"/>
  <c r="J57" i="5"/>
  <c r="K57" i="5" s="1"/>
  <c r="L56" i="5"/>
  <c r="J56" i="5"/>
  <c r="K56" i="5" s="1"/>
  <c r="L55" i="5"/>
  <c r="J55" i="5"/>
  <c r="L54" i="5"/>
  <c r="J54" i="5"/>
  <c r="K54" i="5" s="1"/>
  <c r="L53" i="5"/>
  <c r="J53" i="5"/>
  <c r="K53" i="5" s="1"/>
  <c r="L52" i="5"/>
  <c r="J52" i="5"/>
  <c r="K52" i="5" s="1"/>
  <c r="L51" i="5"/>
  <c r="J51" i="5"/>
  <c r="L50" i="5"/>
  <c r="J50" i="5"/>
  <c r="K50" i="5" s="1"/>
  <c r="L49" i="5"/>
  <c r="J49" i="5"/>
  <c r="K49" i="5" s="1"/>
  <c r="L48" i="5"/>
  <c r="J48" i="5"/>
  <c r="K48" i="5" s="1"/>
  <c r="L47" i="5"/>
  <c r="J47" i="5"/>
  <c r="L46" i="5"/>
  <c r="J46" i="5"/>
  <c r="K46" i="5" s="1"/>
  <c r="L45" i="5"/>
  <c r="J45" i="5"/>
  <c r="K45" i="5" s="1"/>
  <c r="L44" i="5"/>
  <c r="J44" i="5"/>
  <c r="K44" i="5" s="1"/>
  <c r="L43" i="5"/>
  <c r="J43" i="5"/>
  <c r="L42" i="5"/>
  <c r="J42" i="5"/>
  <c r="K42" i="5" s="1"/>
  <c r="L41" i="5"/>
  <c r="J41" i="5"/>
  <c r="K41" i="5" s="1"/>
  <c r="L40" i="5"/>
  <c r="J40" i="5"/>
  <c r="K40" i="5" s="1"/>
  <c r="L39" i="5"/>
  <c r="J39" i="5"/>
  <c r="L38" i="5"/>
  <c r="J38" i="5"/>
  <c r="K38" i="5" s="1"/>
  <c r="L37" i="5"/>
  <c r="J37" i="5"/>
  <c r="K37" i="5" s="1"/>
  <c r="L36" i="5"/>
  <c r="J36" i="5"/>
  <c r="L35" i="5"/>
  <c r="J35" i="5"/>
  <c r="L34" i="5"/>
  <c r="J34" i="5"/>
  <c r="K34" i="5" s="1"/>
  <c r="L33" i="5"/>
  <c r="J33" i="5"/>
  <c r="K33" i="5" s="1"/>
  <c r="L32" i="5"/>
  <c r="J32" i="5"/>
  <c r="L31" i="5"/>
  <c r="J31" i="5"/>
  <c r="L30" i="5"/>
  <c r="J30" i="5"/>
  <c r="K30" i="5" s="1"/>
  <c r="L29" i="5"/>
  <c r="J29" i="5"/>
  <c r="K29" i="5" s="1"/>
  <c r="L28" i="5"/>
  <c r="J28" i="5"/>
  <c r="L27" i="5"/>
  <c r="J27" i="5"/>
  <c r="K27" i="5" s="1"/>
  <c r="L26" i="5"/>
  <c r="J26" i="5"/>
  <c r="K26" i="5" s="1"/>
  <c r="L25" i="5"/>
  <c r="J25" i="5"/>
  <c r="K25" i="5" s="1"/>
  <c r="L24" i="5"/>
  <c r="J24" i="5"/>
  <c r="K24" i="5" s="1"/>
  <c r="L23" i="5"/>
  <c r="J23" i="5"/>
  <c r="L22" i="5"/>
  <c r="J22" i="5"/>
  <c r="K22" i="5" s="1"/>
  <c r="L21" i="5"/>
  <c r="J21" i="5"/>
  <c r="K21" i="5" s="1"/>
  <c r="L20" i="5"/>
  <c r="J20" i="5"/>
  <c r="K20" i="5" s="1"/>
  <c r="L19" i="5"/>
  <c r="J19" i="5"/>
  <c r="K19" i="5" s="1"/>
  <c r="L18" i="5"/>
  <c r="J18" i="5"/>
  <c r="K18" i="5" s="1"/>
  <c r="L17" i="5"/>
  <c r="J17" i="5"/>
  <c r="L16" i="5"/>
  <c r="J16" i="5"/>
  <c r="K16" i="5" s="1"/>
  <c r="L15" i="5"/>
  <c r="J15" i="5"/>
  <c r="L14" i="5"/>
  <c r="J14" i="5"/>
  <c r="K14" i="5" s="1"/>
  <c r="L13" i="5"/>
  <c r="J13" i="5"/>
  <c r="K13" i="5" s="1"/>
  <c r="L12" i="5"/>
  <c r="J12" i="5"/>
  <c r="L11" i="5"/>
  <c r="J11" i="5"/>
  <c r="K11" i="5" s="1"/>
  <c r="L10" i="5"/>
  <c r="J10" i="5"/>
  <c r="K10" i="5" s="1"/>
  <c r="L9" i="5"/>
  <c r="J9" i="5"/>
  <c r="L8" i="5"/>
  <c r="J8" i="5"/>
  <c r="K8" i="5" s="1"/>
  <c r="L7" i="5"/>
  <c r="J7" i="5"/>
  <c r="K7" i="5" s="1"/>
  <c r="L6" i="5"/>
  <c r="J6" i="5"/>
  <c r="K6" i="5" s="1"/>
  <c r="L5" i="5"/>
  <c r="J5" i="5"/>
  <c r="L4" i="5"/>
  <c r="J4" i="5"/>
  <c r="L3" i="5"/>
  <c r="J3" i="5"/>
  <c r="K3" i="5" s="1"/>
  <c r="I141" i="3"/>
  <c r="L140" i="3"/>
  <c r="K140" i="3"/>
  <c r="L139" i="3"/>
  <c r="J139" i="3"/>
  <c r="L138" i="3"/>
  <c r="J138" i="3"/>
  <c r="L137" i="3"/>
  <c r="J137" i="3"/>
  <c r="L136" i="3"/>
  <c r="J136" i="3"/>
  <c r="L135" i="3"/>
  <c r="J135" i="3"/>
  <c r="K135" i="3" s="1"/>
  <c r="L134" i="3"/>
  <c r="J134" i="3"/>
  <c r="K134" i="3" s="1"/>
  <c r="L133" i="3"/>
  <c r="J133" i="3"/>
  <c r="L132" i="3"/>
  <c r="J132" i="3"/>
  <c r="K132" i="3" s="1"/>
  <c r="L131" i="3"/>
  <c r="J131" i="3"/>
  <c r="L130" i="3"/>
  <c r="J130" i="3"/>
  <c r="K130" i="3" s="1"/>
  <c r="L129" i="3"/>
  <c r="J129" i="3"/>
  <c r="K129" i="3" s="1"/>
  <c r="L128" i="3"/>
  <c r="J128" i="3"/>
  <c r="K128" i="3" s="1"/>
  <c r="L127" i="3"/>
  <c r="J127" i="3"/>
  <c r="K127" i="3" s="1"/>
  <c r="L126" i="3"/>
  <c r="J126" i="3"/>
  <c r="K126" i="3" s="1"/>
  <c r="J125" i="3"/>
  <c r="L124" i="3"/>
  <c r="J124" i="3"/>
  <c r="L123" i="3"/>
  <c r="J123" i="3"/>
  <c r="L122" i="3"/>
  <c r="J122" i="3"/>
  <c r="L121" i="3"/>
  <c r="J121" i="3"/>
  <c r="L120" i="3"/>
  <c r="J120" i="3"/>
  <c r="K120" i="3" s="1"/>
  <c r="L119" i="3"/>
  <c r="J119" i="3"/>
  <c r="K119" i="3" s="1"/>
  <c r="L118" i="3"/>
  <c r="J118" i="3"/>
  <c r="K118" i="3" s="1"/>
  <c r="L117" i="3"/>
  <c r="J117" i="3"/>
  <c r="K117" i="3" s="1"/>
  <c r="L116" i="3"/>
  <c r="J116" i="3"/>
  <c r="K116" i="3" s="1"/>
  <c r="L115" i="3"/>
  <c r="J115" i="3"/>
  <c r="K115" i="3" s="1"/>
  <c r="L114" i="3"/>
  <c r="J114" i="3"/>
  <c r="K114" i="3" s="1"/>
  <c r="L113" i="3"/>
  <c r="J113" i="3"/>
  <c r="K113" i="3" s="1"/>
  <c r="L112" i="3"/>
  <c r="J112" i="3"/>
  <c r="L111" i="3"/>
  <c r="J111" i="3"/>
  <c r="L110" i="3"/>
  <c r="J110" i="3"/>
  <c r="L109" i="3"/>
  <c r="J109" i="3"/>
  <c r="L108" i="3"/>
  <c r="J108" i="3"/>
  <c r="L107" i="3"/>
  <c r="J107" i="3"/>
  <c r="L106" i="3"/>
  <c r="J106" i="3"/>
  <c r="L105" i="3"/>
  <c r="J105" i="3"/>
  <c r="K105" i="3" s="1"/>
  <c r="L104" i="3"/>
  <c r="J104" i="3"/>
  <c r="K104" i="3" s="1"/>
  <c r="L103" i="3"/>
  <c r="J103" i="3"/>
  <c r="K103" i="3" s="1"/>
  <c r="L102" i="3"/>
  <c r="J102" i="3"/>
  <c r="K102" i="3" s="1"/>
  <c r="L101" i="3"/>
  <c r="J101" i="3"/>
  <c r="K101" i="3" s="1"/>
  <c r="L100" i="3"/>
  <c r="J100" i="3"/>
  <c r="L99" i="3"/>
  <c r="J99" i="3"/>
  <c r="L98" i="3"/>
  <c r="J98" i="3"/>
  <c r="K98" i="3" s="1"/>
  <c r="L97" i="3"/>
  <c r="J97" i="3"/>
  <c r="L96" i="3"/>
  <c r="J96" i="3"/>
  <c r="L95" i="3"/>
  <c r="J95" i="3"/>
  <c r="K95" i="3" s="1"/>
  <c r="L94" i="3"/>
  <c r="J94" i="3"/>
  <c r="L93" i="3"/>
  <c r="J93" i="3"/>
  <c r="K93" i="3" s="1"/>
  <c r="L92" i="3"/>
  <c r="J92" i="3"/>
  <c r="K92" i="3" s="1"/>
  <c r="L91" i="3"/>
  <c r="J91" i="3"/>
  <c r="K91" i="3" s="1"/>
  <c r="L90" i="3"/>
  <c r="J90" i="3"/>
  <c r="K90" i="3" s="1"/>
  <c r="L89" i="3"/>
  <c r="J89" i="3"/>
  <c r="L88" i="3"/>
  <c r="J88" i="3"/>
  <c r="K88" i="3" s="1"/>
  <c r="L87" i="3"/>
  <c r="J87" i="3"/>
  <c r="L86" i="3"/>
  <c r="J86" i="3"/>
  <c r="L85" i="3"/>
  <c r="J85" i="3"/>
  <c r="K85" i="3" s="1"/>
  <c r="L84" i="3"/>
  <c r="J84" i="3"/>
  <c r="L83" i="3"/>
  <c r="J83" i="3"/>
  <c r="L82" i="3"/>
  <c r="J82" i="3"/>
  <c r="L81" i="3"/>
  <c r="J81" i="3"/>
  <c r="J80" i="3"/>
  <c r="L79" i="3"/>
  <c r="J79" i="3"/>
  <c r="K79" i="3" s="1"/>
  <c r="L78" i="3"/>
  <c r="J78" i="3"/>
  <c r="L77" i="3"/>
  <c r="J77" i="3"/>
  <c r="L76" i="3"/>
  <c r="J76" i="3"/>
  <c r="L75" i="3"/>
  <c r="J75" i="3"/>
  <c r="L74" i="3"/>
  <c r="J74" i="3"/>
  <c r="L73" i="3"/>
  <c r="J73" i="3"/>
  <c r="L72" i="3"/>
  <c r="J72" i="3"/>
  <c r="K72" i="3" s="1"/>
  <c r="L71" i="3"/>
  <c r="J71" i="3"/>
  <c r="K71" i="3" s="1"/>
  <c r="L70" i="3"/>
  <c r="J70" i="3"/>
  <c r="K70" i="3" s="1"/>
  <c r="L69" i="3"/>
  <c r="J69" i="3"/>
  <c r="K69" i="3" s="1"/>
  <c r="L68" i="3"/>
  <c r="J68" i="3"/>
  <c r="K68" i="3" s="1"/>
  <c r="L67" i="3"/>
  <c r="J67" i="3"/>
  <c r="K67" i="3" s="1"/>
  <c r="L66" i="3"/>
  <c r="J66" i="3"/>
  <c r="L65" i="3"/>
  <c r="J65" i="3"/>
  <c r="O64" i="3"/>
  <c r="L64" i="3" s="1"/>
  <c r="J64" i="3"/>
  <c r="L63" i="3"/>
  <c r="J63" i="3"/>
  <c r="L62" i="3"/>
  <c r="J62" i="3"/>
  <c r="L61" i="3"/>
  <c r="J61" i="3"/>
  <c r="K61" i="3" s="1"/>
  <c r="L60" i="3"/>
  <c r="J60" i="3"/>
  <c r="O59" i="3"/>
  <c r="L59" i="3" s="1"/>
  <c r="J59" i="3"/>
  <c r="L58" i="3"/>
  <c r="J58" i="3"/>
  <c r="K58" i="3" s="1"/>
  <c r="L57" i="3"/>
  <c r="J57" i="3"/>
  <c r="K57" i="3" s="1"/>
  <c r="L56" i="3"/>
  <c r="J56" i="3"/>
  <c r="K56" i="3" s="1"/>
  <c r="L55" i="3"/>
  <c r="J55" i="3"/>
  <c r="L54" i="3"/>
  <c r="J54" i="3"/>
  <c r="L53" i="3"/>
  <c r="J53" i="3"/>
  <c r="K53" i="3" s="1"/>
  <c r="L52" i="3"/>
  <c r="J52" i="3"/>
  <c r="K52" i="3" s="1"/>
  <c r="L51" i="3"/>
  <c r="J51" i="3"/>
  <c r="L50" i="3"/>
  <c r="J50" i="3"/>
  <c r="K50" i="3" s="1"/>
  <c r="L49" i="3"/>
  <c r="J49" i="3"/>
  <c r="J48" i="3"/>
  <c r="K48" i="3" s="1"/>
  <c r="L47" i="3"/>
  <c r="J47" i="3"/>
  <c r="J46" i="3"/>
  <c r="L45" i="3"/>
  <c r="J45" i="3"/>
  <c r="J44" i="3"/>
  <c r="J43" i="3"/>
  <c r="L42" i="3"/>
  <c r="J42" i="3"/>
  <c r="L41" i="3"/>
  <c r="J41" i="3"/>
  <c r="J40" i="3"/>
  <c r="J39" i="3"/>
  <c r="L38" i="3"/>
  <c r="J38" i="3"/>
  <c r="K38" i="3" s="1"/>
  <c r="J37" i="3"/>
  <c r="K37" i="3" s="1"/>
  <c r="J36" i="3"/>
  <c r="K36" i="3" s="1"/>
  <c r="L35" i="3"/>
  <c r="J35" i="3"/>
  <c r="L34" i="3"/>
  <c r="J34" i="3"/>
  <c r="K34" i="3" s="1"/>
  <c r="L33" i="3"/>
  <c r="J33" i="3"/>
  <c r="J32" i="3"/>
  <c r="J31" i="3"/>
  <c r="K31" i="3" s="1"/>
  <c r="L30" i="3"/>
  <c r="J30" i="3"/>
  <c r="K30" i="3" s="1"/>
  <c r="L29" i="3"/>
  <c r="J29" i="3"/>
  <c r="L28" i="3"/>
  <c r="J28" i="3"/>
  <c r="J27" i="3"/>
  <c r="L26" i="3"/>
  <c r="J26" i="3"/>
  <c r="L25" i="3"/>
  <c r="J25" i="3"/>
  <c r="L24" i="3"/>
  <c r="J24" i="3"/>
  <c r="J23" i="3"/>
  <c r="J22" i="3"/>
  <c r="J21" i="3"/>
  <c r="J20" i="3"/>
  <c r="J15" i="3"/>
  <c r="K15" i="3" s="1"/>
  <c r="J12" i="3"/>
  <c r="K12" i="3" s="1"/>
  <c r="J11" i="3"/>
  <c r="K11" i="3" s="1"/>
  <c r="J8" i="3"/>
  <c r="I3" i="3"/>
  <c r="K74" i="3" l="1"/>
  <c r="K41" i="3"/>
  <c r="K27" i="3"/>
  <c r="K123" i="3"/>
  <c r="K108" i="3"/>
  <c r="K39" i="3"/>
  <c r="K82" i="3"/>
  <c r="K106" i="3"/>
  <c r="K77" i="3"/>
  <c r="K33" i="3"/>
  <c r="K44" i="3"/>
  <c r="K54" i="3"/>
  <c r="K122" i="3"/>
  <c r="K94" i="3"/>
  <c r="K121" i="3"/>
  <c r="K40" i="3"/>
  <c r="K8" i="3"/>
  <c r="K81" i="3"/>
  <c r="K112" i="3"/>
  <c r="K107" i="3"/>
  <c r="K137" i="3"/>
  <c r="K60" i="3"/>
  <c r="K63" i="3"/>
  <c r="K76" i="3"/>
  <c r="K86" i="3"/>
  <c r="K89" i="3"/>
  <c r="K32" i="3"/>
  <c r="K43" i="3"/>
  <c r="K65" i="3"/>
  <c r="K73" i="3"/>
  <c r="K83" i="3"/>
  <c r="K28" i="3"/>
  <c r="K35" i="3"/>
  <c r="K80" i="3"/>
  <c r="K131" i="3"/>
  <c r="K136" i="3"/>
  <c r="K45" i="3"/>
  <c r="K62" i="3"/>
  <c r="K42" i="3"/>
  <c r="K133" i="3"/>
  <c r="K46" i="3"/>
  <c r="K47" i="3"/>
  <c r="K64" i="3"/>
  <c r="K75" i="3"/>
  <c r="K84" i="3"/>
  <c r="K96" i="3"/>
  <c r="K109" i="3"/>
  <c r="K124" i="3"/>
  <c r="K125" i="3"/>
  <c r="K138" i="3"/>
  <c r="K49" i="3"/>
  <c r="K97" i="3"/>
  <c r="K110" i="3"/>
  <c r="K139" i="3"/>
  <c r="K99" i="3"/>
  <c r="K111" i="3"/>
  <c r="K29" i="3"/>
  <c r="K51" i="3"/>
  <c r="K55" i="3"/>
  <c r="K66" i="3"/>
  <c r="K78" i="3"/>
  <c r="K87" i="3"/>
  <c r="K100" i="3"/>
  <c r="K4" i="5"/>
  <c r="K126" i="5"/>
  <c r="K151" i="5"/>
  <c r="K164" i="5"/>
  <c r="K167" i="5"/>
  <c r="K15" i="5"/>
  <c r="K32" i="5"/>
  <c r="K12" i="5"/>
  <c r="K23" i="5"/>
  <c r="K160" i="5"/>
  <c r="K163" i="5"/>
  <c r="K176" i="5"/>
  <c r="K179" i="5"/>
  <c r="K9" i="5"/>
  <c r="K17" i="5"/>
  <c r="K28" i="5"/>
  <c r="K31" i="5"/>
  <c r="K156" i="5"/>
  <c r="K162" i="5"/>
  <c r="K5" i="5"/>
  <c r="K36" i="5"/>
  <c r="K68" i="5"/>
  <c r="K35" i="5"/>
  <c r="K39" i="5"/>
  <c r="K43" i="5"/>
  <c r="K47" i="5"/>
  <c r="K51" i="5"/>
  <c r="K55" i="5"/>
  <c r="K59" i="5"/>
  <c r="K63" i="5"/>
  <c r="K67" i="5"/>
  <c r="K71" i="5"/>
  <c r="K75" i="5"/>
  <c r="K79" i="5"/>
  <c r="K83" i="5"/>
  <c r="K87" i="5"/>
  <c r="K91" i="5"/>
  <c r="K95" i="5"/>
  <c r="K99" i="5"/>
  <c r="K103" i="5"/>
  <c r="K107" i="5"/>
  <c r="K111" i="5"/>
  <c r="K115" i="5"/>
  <c r="K119" i="5"/>
</calcChain>
</file>

<file path=xl/sharedStrings.xml><?xml version="1.0" encoding="utf-8"?>
<sst xmlns="http://schemas.openxmlformats.org/spreadsheetml/2006/main" count="1906" uniqueCount="1056">
  <si>
    <t>Дата извещения</t>
  </si>
  <si>
    <t>Дата заключения контракта</t>
  </si>
  <si>
    <t>№ Контракта</t>
  </si>
  <si>
    <t>Поставщик</t>
  </si>
  <si>
    <t>Ссылка на ЕИС</t>
  </si>
  <si>
    <t>МНН закупаемого лекарственного препарата</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</si>
  <si>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</si>
  <si>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</si>
  <si>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</si>
  <si>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</si>
  <si>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</si>
  <si>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</si>
  <si>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</si>
  <si>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Торговое наименование</t>
  </si>
  <si>
    <t>единица измерения</t>
  </si>
  <si>
    <t>лекарственная форма по спецификации</t>
  </si>
  <si>
    <t>Количество поставляемого Товара</t>
  </si>
  <si>
    <t>общеее Количество</t>
  </si>
  <si>
    <t>Срок поставки согласно ГК</t>
  </si>
  <si>
    <t>МЕ</t>
  </si>
  <si>
    <t>Нувик</t>
  </si>
  <si>
    <t>мл</t>
  </si>
  <si>
    <t>таблетка</t>
  </si>
  <si>
    <t>ЕД</t>
  </si>
  <si>
    <t>0873400003921000074</t>
  </si>
  <si>
    <t>0873400003921000075</t>
  </si>
  <si>
    <t>Долутегравир, таблетки, 
покрытые пленочной оболочкой, 50 мг</t>
  </si>
  <si>
    <t>Ралтегравир, таблетки,
 покрытые пленочной оболочкой, 400 мг</t>
  </si>
  <si>
    <t>шт</t>
  </si>
  <si>
    <t>Исентресс®</t>
  </si>
  <si>
    <t>1512 вич</t>
  </si>
  <si>
    <t>0873400003921000168</t>
  </si>
  <si>
    <t>0873400003921000169</t>
  </si>
  <si>
    <t>30 355 643,00</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</si>
  <si>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</si>
  <si>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</si>
  <si>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</si>
  <si>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</si>
  <si>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</si>
  <si>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</si>
  <si>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</si>
  <si>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</si>
  <si>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</si>
  <si>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</si>
  <si>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</si>
  <si>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https://zakupki.gov.ru/epz/contract/contractCard/common-info.html?reestrNumber=1970515020221000096</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</si>
  <si>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</si>
  <si>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</si>
  <si>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</si>
  <si>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</si>
  <si>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</si>
  <si>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</si>
  <si>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</si>
  <si>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</si>
  <si>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</si>
  <si>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</si>
  <si>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</si>
  <si>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</si>
  <si>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https://zakupki.gov.ru/epz/contract/contractCard/common-info.html?reestrNumber=1970515020221000185</t>
  </si>
  <si>
    <t>https://zakupki.gov.ru/epz/contract/contractCard/common-info.html?reestrNumber=1970515020221000187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</si>
  <si>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</si>
  <si>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</si>
  <si>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</si>
  <si>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</si>
  <si>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</si>
  <si>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</si>
  <si>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</si>
  <si>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 xml:space="preserve">Интерферон бета-1а, раствор для подкожного введения, 44 мкг (12 млн. МЕ) </t>
  </si>
  <si>
    <t>0873400003921000240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</si>
  <si>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</si>
  <si>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</si>
  <si>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</si>
  <si>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 xml:space="preserve"> 0873400003921000249</t>
  </si>
  <si>
    <t xml:space="preserve"> Интерферон бета-1а, раствор для подкожного введения, 44 мкг (12 млн. МЕ) </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</si>
  <si>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</si>
  <si>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</si>
  <si>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</si>
  <si>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</si>
  <si>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 xml:space="preserve"> 0873400003921000252</t>
  </si>
  <si>
    <t xml:space="preserve">Антиингибиторный коагулянтный комплекс, лиофилизат для приготовления раствора для инфузий, 1000 ЕД </t>
  </si>
  <si>
    <t xml:space="preserve"> 0873400003921000253</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</si>
  <si>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</si>
  <si>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</si>
  <si>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</si>
  <si>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 xml:space="preserve"> Натализумаб, концентрат для приготовления раствора для инфузий, 20 мг/мл </t>
  </si>
  <si>
    <t xml:space="preserve"> 0873400003921000258</t>
  </si>
  <si>
    <t>Лопинавир + Ритонавир, таблетки, покрытые пленочной оболочкой, 200 мг + 50 мг</t>
  </si>
  <si>
    <t>0873400003921000281</t>
  </si>
  <si>
    <t>0873400003921000282</t>
  </si>
  <si>
    <t>0873400003921000283</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</si>
  <si>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</si>
  <si>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</si>
  <si>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</si>
  <si>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</si>
  <si>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</si>
  <si>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https://zakupki.gov.ru/epz/order/notice/ea44/view/common-info.html?regNumber=0873400003921000254</t>
  </si>
  <si>
    <t>https://zakupki.gov.ru/epz/order/notice/ea44/view/common-info.html?regNumber=0873400003921000238</t>
  </si>
  <si>
    <t>https://zakupki.gov.ru/epz/order/notice/ea44/view/common-info.html?regNumber=0873400003921000240</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</si>
  <si>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</si>
  <si>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</si>
  <si>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</si>
  <si>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</si>
  <si>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</si>
  <si>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</si>
  <si>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</si>
  <si>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https://zakupki.gov.ru/epz/order/notice/ea44/view/common-info.html?regNumber=0873400003921000282</t>
  </si>
  <si>
    <t>0873400003921000282-0001</t>
  </si>
  <si>
    <t>https://zakupki.gov.ru/epz/order/notice/ea44/view/supplier-results.html?regNumber=0873400003921000249</t>
  </si>
  <si>
    <t>0873400003921000249-0001</t>
  </si>
  <si>
    <t>1. Таблетки, покрытые оболочкой; 
2. Таблетки, покрытые оболочкой.</t>
  </si>
  <si>
    <t>https://zakupki.gov.ru/epz/order/notice/ea44/view/supplier-results.html?regNumber=0873400003921000248</t>
  </si>
  <si>
    <t>0873400003921000248-0001</t>
  </si>
  <si>
    <t>ООО "Нанолек"</t>
  </si>
  <si>
    <t>Дарзалекс</t>
  </si>
  <si>
    <t>https://zakupki.gov.ru/epz/order/notice/ea44/view/supplier-results.html?regNumber=0873400003921000250</t>
  </si>
  <si>
    <t>0873400003921000250-0001</t>
  </si>
  <si>
    <t>ООО "БИОТЭК"</t>
  </si>
  <si>
    <t>https://zakupki.gov.ru/epz/order/notice/ea44/view/supplier-results.html?regNumber=0873400003921000252</t>
  </si>
  <si>
    <t>0873400003921000252-0001</t>
  </si>
  <si>
    <t>https://zakupki.gov.ru/epz/order/notice/ea44/view/supplier-results.html?regNumber=0873400003921000253</t>
  </si>
  <si>
    <t>https://zakupki.gov.ru/epz/order/notice/ea44/view/supplier-results.html?regNumber=0873400003921000283</t>
  </si>
  <si>
    <t>0873400003921000283-0001</t>
  </si>
  <si>
    <t>1. Калетра®; 
2. Калидавир®</t>
  </si>
  <si>
    <t>https://zakupki.gov.ru/epz/order/notice/ea44/view/supplier-results.html?regNumber=0873400003921000251</t>
  </si>
  <si>
    <t>0873400003921000251-0001</t>
  </si>
  <si>
    <t>https://zakupki.gov.ru/epz/order/notice/ea44/view/supplier-results.html?regNumber=0873400003921000281</t>
  </si>
  <si>
    <t>0873400003921000281-0001</t>
  </si>
  <si>
    <t>https://zakupki.gov.ru/epz/order/notice/ea44/view/supplier-results.html?regNumber=0873400003921000258</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</si>
  <si>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</si>
  <si>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</si>
  <si>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</si>
  <si>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</si>
  <si>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</si>
  <si>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</si>
  <si>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</si>
  <si>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</si>
  <si>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</si>
  <si>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</si>
  <si>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</si>
  <si>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</si>
  <si>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</si>
  <si>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</si>
  <si>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</si>
  <si>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</si>
  <si>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</si>
  <si>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</si>
  <si>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</si>
  <si>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</si>
  <si>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</si>
  <si>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</si>
  <si>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</si>
  <si>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</si>
  <si>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</si>
  <si>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</si>
  <si>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</si>
  <si>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</si>
  <si>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</si>
  <si>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</si>
  <si>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</si>
  <si>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</si>
  <si>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</si>
  <si>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</si>
  <si>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</si>
  <si>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мкг</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</si>
  <si>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</si>
  <si>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</si>
  <si>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 xml:space="preserve">Интерферон бета-1а, лиофилизат для приготовления раствора для внутримышечного введения, 30 мкг </t>
  </si>
  <si>
    <t>Октоког альфа, лиофилизат для приготовления раствора для внутривенного введения, 
250 МЕ</t>
  </si>
  <si>
    <t>Галсульфаза, концентрат для приготовления раствора для инфузий, 1 мг/мл</t>
  </si>
  <si>
    <t xml:space="preserve">Мороктоког альфа, лиофилизат для приготовления раствора для внутривенного введения, 500 МЕ </t>
  </si>
  <si>
    <t>Мороктоког альфа, лиофилизат для приготовления раствора для внутривенного введения, 2000 МЕ</t>
  </si>
  <si>
    <t xml:space="preserve">Пэгинтерферон бета-1а, раствор для подкожного введения, 125 мкг, 0,5 мл </t>
  </si>
  <si>
    <t>субъекты поставки по Кругу добра/COVID</t>
  </si>
  <si>
    <t>0873400003921000375</t>
  </si>
  <si>
    <t>Фактор свертывания крови VIII + Фактор Виллебранда, лиофилизат для приготовления раствора для инфузий, 500 МЕ + 600 МЕ</t>
  </si>
  <si>
    <t>0873400003921000376</t>
  </si>
  <si>
    <t>Алемтузумаб, 
концентрат для приготовления раствора для инфузий 10 мг/мл</t>
  </si>
  <si>
    <t>0873400003921000377</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</si>
  <si>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</si>
  <si>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</si>
  <si>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</si>
  <si>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0873400003921000379</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</si>
  <si>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</si>
  <si>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</si>
  <si>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</si>
  <si>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</si>
  <si>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</si>
  <si>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0873400003921000382</t>
  </si>
  <si>
    <t>Даратумумаб, 
концентрат для приготовления раствора для инфузий, 20 мг/мл, 5 мл</t>
  </si>
  <si>
    <t>Интерферон бета-1а,
 раствор для подкожного введения, 22 мкг (6 млн. МЕ)</t>
  </si>
  <si>
    <t>Бортезомиб, 
лиофилизат для приготовления раствора для внутривенного и подкожного введения, 2,5 мг и/или 3,0 мг и/или 3,5 мг</t>
  </si>
  <si>
    <t>0873400003921000384</t>
  </si>
  <si>
    <t>0873400003921000385</t>
  </si>
  <si>
    <t>Иматиниб, капсулы и/или таблетки,
 покрытые плёночной оболочкой, 400 мг</t>
  </si>
  <si>
    <t>Иматиниб, капсулы и/или таблетки,
 покрытые плёночной оболочкой, 100 мг</t>
  </si>
  <si>
    <t>0873400003921000386</t>
  </si>
  <si>
    <t>0873400003921000387</t>
  </si>
  <si>
    <t>Такролимус,
 капсулы, 5 мг</t>
  </si>
  <si>
    <t>Эверолимус, 
таблетки и/или таблетки диспергируемые, 0,25 мг</t>
  </si>
  <si>
    <t>0873400003921000388</t>
  </si>
  <si>
    <t>01.03.2023
01.06.2023</t>
  </si>
  <si>
    <t>0873400003921000389</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</si>
  <si>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</si>
  <si>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</si>
  <si>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Глатирамера ацетат, 
раствор для подкожного введения, 40 мг/мл</t>
  </si>
  <si>
    <t>0873400003921000391</t>
  </si>
  <si>
    <t>0873400003921000392</t>
  </si>
  <si>
    <t>0873400003921000393</t>
  </si>
  <si>
    <t>0873400003921000394</t>
  </si>
  <si>
    <t>0873400003921000395</t>
  </si>
  <si>
    <t>Микофенолата мофетил, 
капсулы и/или таблетки, покрытые пленочной оболочкой, 250 мг</t>
  </si>
  <si>
    <t>Эверолимус, 
таблетки и/или таблетки диспергируемые, 0,75 мг</t>
  </si>
  <si>
    <t>Эверолимус, 
таблетки и/или таблетки диспергируемые, 0,5 мг</t>
  </si>
  <si>
    <t>Ритуксимаб,
концентрат для приготовления раствора для инфузий 10 мг/мл</t>
  </si>
  <si>
    <t xml:space="preserve">Такролимус, капсулы, 1 мг </t>
  </si>
  <si>
    <t>Эмицизумаб,
 раствор для подкожного введения, 150 мг/мл, 0,7 мл</t>
  </si>
  <si>
    <t>0873400003921000396</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</si>
  <si>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</si>
  <si>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</si>
  <si>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</si>
  <si>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</si>
  <si>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</si>
  <si>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</si>
  <si>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</si>
  <si>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</si>
  <si>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</si>
  <si>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</si>
  <si>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</si>
  <si>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</si>
  <si>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</si>
  <si>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</si>
  <si>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</si>
  <si>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</si>
  <si>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</si>
  <si>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Эмицизумаб,
 раствор для подкожного введения, 30 мг/мл</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</si>
  <si>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</si>
  <si>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</si>
  <si>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 xml:space="preserve">Такролимус, капсулы, 0,5 мг </t>
  </si>
  <si>
    <t>Ритуксимаб, 
концентрат для приготовления раствора для инфузий 10 мг/мл, 10 мл</t>
  </si>
  <si>
    <t>Идурсульфаза, 
концентрат для приготовления раствора для инфузий, 2 мг/мл</t>
  </si>
  <si>
    <t>Идурсульфаза,
 концентрат для приготовления раствора для инфузий, 2 мг/мл</t>
  </si>
  <si>
    <t>Талиглюцераза альфа,
 лиофилизат для приготовления концентрата для приготовления раствора для инфузий, 200 ЕД</t>
  </si>
  <si>
    <t xml:space="preserve">Идурсульфаза бета, 
концентрат для приготовления раствора для инфузий, 2 мг/мл </t>
  </si>
  <si>
    <t>Мороктоког альфа, 
лиофилизат для приготовления раствора для внутривенного введения, 1000 МЕ</t>
  </si>
  <si>
    <t>Нонаког альфа, 
лиофилизат для приготовления раствора для внутривенного введения, 500 МЕ</t>
  </si>
  <si>
    <t>0873400003921000354-0001</t>
  </si>
  <si>
    <t>0873400003921000359-0001</t>
  </si>
  <si>
    <t>0873400003921000358-0001</t>
  </si>
  <si>
    <t>0873400003921000361-0001</t>
  </si>
  <si>
    <t>0873400003921000362-0001</t>
  </si>
  <si>
    <t>Лиофилизат для приготовления раствора для инфузий</t>
  </si>
  <si>
    <t>Вилате</t>
  </si>
  <si>
    <t>Октанат</t>
  </si>
  <si>
    <t>Октанайн Ф (фильтрованный)</t>
  </si>
  <si>
    <t>0873400003921000383</t>
  </si>
  <si>
    <t>0873400003921000413</t>
  </si>
  <si>
    <t>Нонаког альфа, 
лиофилизат для приготовления раствора для внутривенного введения, 1000 МЕ</t>
  </si>
  <si>
    <t>ме</t>
  </si>
  <si>
    <t>0873400003921000414</t>
  </si>
  <si>
    <t>Пэгинтерферон бета-1а,
 раствор для подкожного введения, 63 мкг; 94 мкг</t>
  </si>
  <si>
    <t>0873400003921000415</t>
  </si>
  <si>
    <t>Дорназа альфа, 
раствор для ингаляций, 2,5 мг/2,5 мл</t>
  </si>
  <si>
    <t>0873400003921000416</t>
  </si>
  <si>
    <t>Интерферон бета-1а,
 раствор для подкожного введения, 44 мкг (12 млн. МЕ)</t>
  </si>
  <si>
    <t>0873400003921000417</t>
  </si>
  <si>
    <t>Октоког альфа, 
лиофилизат для приготовления раствора для внутривенного введения, 500 МЕ</t>
  </si>
  <si>
    <t>0873400003921000418</t>
  </si>
  <si>
    <t>Терифлуномид,
 таблетки, покрытые пленочной оболочкой, 14 мг</t>
  </si>
  <si>
    <t>0873400003921000419</t>
  </si>
  <si>
    <t>Циклоспорин, 
капсулы и/или капсулы мягкие, 50 мг</t>
  </si>
  <si>
    <t>0873400003921000420</t>
  </si>
  <si>
    <t>Экулизумаб, 
концентрат для приготовления раствора для инфузий, 10 мг/мл</t>
  </si>
  <si>
    <t>0873400003921000421</t>
  </si>
  <si>
    <t>0873400003921000422</t>
  </si>
  <si>
    <t>Этанерцепт, 
раствор для подкожного введения, 50 мг/мл</t>
  </si>
  <si>
    <t>0873400003921000423</t>
  </si>
  <si>
    <t>Циклоспорин, 
капсулы и/или капсулы мягкие, 100 мг</t>
  </si>
  <si>
    <t xml:space="preserve"> 0873400003921000255</t>
  </si>
  <si>
    <t>https://zakupki.gov.ru/epz/order/notice/ea44/view/common-info.html?regNumber=0873400003921000255</t>
  </si>
  <si>
    <t>0873400003921000255-0001</t>
  </si>
  <si>
    <t xml:space="preserve">Окрелизумаб, концентрат для приготовления раствора для инфузий, 30 мг/мл </t>
  </si>
  <si>
    <t xml:space="preserve"> 0873400003921000256</t>
  </si>
  <si>
    <t>https://zakupki.gov.ru/epz/order/notice/ea44/view/common-info.html?regNumber=0873400003921000256</t>
  </si>
  <si>
    <t>0873400003921000256-0001</t>
  </si>
  <si>
    <t xml:space="preserve"> 0873400003921000257</t>
  </si>
  <si>
    <t>https://zakupki.gov.ru/epz/order/notice/ea44/view/common-info.html?regNumber=0873400003921000257</t>
  </si>
  <si>
    <t>0873400003921000257-0001</t>
  </si>
  <si>
    <t>Циклоспорин, 
капсулы и/или капсулы мягкие, 25 мг</t>
  </si>
  <si>
    <t>0873400003921000424</t>
  </si>
  <si>
    <t>0873400003921000425</t>
  </si>
  <si>
    <t>Циклоспорин,
 раствор для приема внутрь 100 мг/мл, 50 мл</t>
  </si>
  <si>
    <t>Тоцилизумаб, 
раствор для подкожного введения, 162 мг/0,9 мл</t>
  </si>
  <si>
    <t>0873400003921000426</t>
  </si>
  <si>
    <t>Тоцилизумаб, 
концентрат для приготовления раствора для инфузий, 20 мг/мл, 4 мл</t>
  </si>
  <si>
    <t>0873400003921000427</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</si>
  <si>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</si>
  <si>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0873400003921000428</t>
  </si>
  <si>
    <t>Этанерцепт,
 лиофилизат для приготовления раствора для подкожного введения, 10 мг</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</si>
  <si>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</si>
  <si>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</si>
  <si>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</si>
  <si>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</si>
  <si>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Экулизумаб, 
концентрат для приготовления раствора для инфузий, 10 мг/мл</t>
  </si>
  <si>
    <t>0873400003921000432</t>
  </si>
  <si>
    <t>Этанерцепт, 
лиофилизат для приготовления раствора для подкожного введения, 25 мг</t>
  </si>
  <si>
    <t>0873400003921000433</t>
  </si>
  <si>
    <t>Окрелизумаб, 
концентрат для приготовления раствора для инфузий, 30 мг/мл</t>
  </si>
  <si>
    <t>0873400003921000434</t>
  </si>
  <si>
    <t>Даратумумаб, 
концентрат для приготовления раствора для инфузий, 20 мг/мл, 20 мл</t>
  </si>
  <si>
    <t>0873400003921000435</t>
  </si>
  <si>
    <t>0873400003921000436</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</si>
  <si>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</si>
  <si>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</si>
  <si>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</si>
  <si>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</si>
  <si>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</si>
  <si>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</si>
  <si>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</si>
  <si>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</si>
  <si>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</si>
  <si>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</si>
  <si>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</si>
  <si>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</si>
  <si>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</si>
  <si>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</si>
  <si>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</si>
  <si>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</si>
  <si>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</si>
  <si>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</si>
  <si>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</si>
  <si>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</si>
  <si>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</si>
  <si>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</si>
  <si>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</si>
  <si>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</si>
  <si>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https://zakupki.gov.ru/epz/order/notice/ea44/view/common-info.html?regNumber=0873400003921000354</t>
  </si>
  <si>
    <t>https://zakupki.gov.ru/epz/order/notice/ea44/view/common-info.html?regNumber=0873400003921000358</t>
  </si>
  <si>
    <t>https://zakupki.gov.ru/epz/order/notice/ea44/view/common-info.html?regNumber=0873400003921000359</t>
  </si>
  <si>
    <t>0873400003921000364-0001</t>
  </si>
  <si>
    <t>ООО "Ирвин 2"</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</si>
  <si>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</si>
  <si>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</si>
  <si>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</si>
  <si>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</si>
  <si>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</si>
  <si>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</si>
  <si>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</si>
  <si>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https://zakupki.gov.ru/epz/order/notice/ea44/view/common-info.html?regNumber=0873400003921000384</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</si>
  <si>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</si>
  <si>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</si>
  <si>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</si>
  <si>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</si>
  <si>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</si>
  <si>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</si>
  <si>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</si>
  <si>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</si>
  <si>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</si>
  <si>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</si>
  <si>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</si>
  <si>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</si>
  <si>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</si>
  <si>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</si>
  <si>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</si>
  <si>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</si>
  <si>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</si>
  <si>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</si>
  <si>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</si>
  <si>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</si>
  <si>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</si>
  <si>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</si>
  <si>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</si>
  <si>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</si>
  <si>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</si>
  <si>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</si>
  <si>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</si>
  <si>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</si>
  <si>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</si>
  <si>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</si>
  <si>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</si>
  <si>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</si>
  <si>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</si>
  <si>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</si>
  <si>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</si>
  <si>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Фактор свертывания крови 
VIII + Фактор Виллебранда, лиофилизат для приготовления раствора для внутривенного введения, 900 МЕ + 800 МЕ</t>
  </si>
  <si>
    <t xml:space="preserve"> Антиингибиторный
 коагулянтный комплекс, лиофилизат для приготовления раствора для инфузий, 1000 ЕД</t>
  </si>
  <si>
    <t>Октоког альфа,
 лиофилизат для приготовления раствора для внутривенного введения, 1000 - 1500 МЕ</t>
  </si>
  <si>
    <t>Фактор свертывания крови
 VIII + Фактор Виллебранда, лиофилизат для приготовления раствора для внутривенного введения, 900 МЕ + 800 МЕ</t>
  </si>
  <si>
    <t>Октоког альфа, 
лиофилизат для приготовления раствора для внутривенного введения, 1000 - 1500 МЕ</t>
  </si>
  <si>
    <t>Тоцилизумаб, 
концентрат для приготовления раствора для инфузий, 20 мг/мл, 10 мл и/или 20 мг/мл, 20 мл</t>
  </si>
  <si>
    <t xml:space="preserve"> Адалимумаб, 
раствор для подкожного введения, 40 мг/0,8 мл</t>
  </si>
  <si>
    <t>Адалимумаб, 
раствор для подкожного введения, 100 мг/мл и/или 40 мг/ 0,4 мл</t>
  </si>
  <si>
    <t xml:space="preserve"> Глатирамера ацетат,
 раствор для подкожного введения, 20 мг/мл </t>
  </si>
  <si>
    <t>Микофенолата 
мофетил, капсулы и/или таблетки, покрытые пленочной оболочкой, 500 мг</t>
  </si>
  <si>
    <t>Микофенолата мофетил,
 капсулы и/или таблетки, покрытые пленочной оболочкой, 250 мг</t>
  </si>
  <si>
    <t>Флударабин, 
таблетки, покрытые пленочной оболочкой, 10 мг</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</si>
  <si>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</si>
  <si>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Эптаког альфа 
(активированный), лиофилизат для приготовления раствора для внутривенного введения, 1 мг (50 КЕД) и/ или 1,2 мг (60 КЕД</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</si>
  <si>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</si>
  <si>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</si>
  <si>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доза</t>
  </si>
  <si>
    <t>Вакцина для 
профилактики туберкулеза, лиофилизат для приготовления суспензии для внутрикожного введения</t>
  </si>
  <si>
    <t>Вакцина для 
профилактики вирусного гепатита В, дифтерии, коклюша и столбняка, суспензия для внутримышечного введения</t>
  </si>
  <si>
    <t>Эптаког альфа 
(активированный), лиофилизат для приготовления раствора для внутривенного введения, 4,8 мг и/или 5,0 мг (250 КЕД)</t>
  </si>
  <si>
    <t>Вакцина для 
профилактики вирусного гепатита В, дифтерии и столбняка, суспензия для внутримышечного введения</t>
  </si>
  <si>
    <t>Вакцина для 
профилактики кори и паротита, лиофилизат для приготовления раствора</t>
  </si>
  <si>
    <t>Вакцина для 
профилактики паротита, лиофилизат для приготовления раствора для подкожного введения</t>
  </si>
  <si>
    <t xml:space="preserve"> Вакцина для 
профилактики краснухи, лиофилизат для приготовления раствора для подкожного введения</t>
  </si>
  <si>
    <t>Вакцина для 
профилактики кори, краснухи и паротита, лиофилизат для приготовления раствора для подкожного введения</t>
  </si>
  <si>
    <t>Эптаког альфа 
(активированный), лиофилизат для приготовления раствора для внутривенного введения, 2 мг (100 КЕД) и/или 2,4 мг</t>
  </si>
  <si>
    <t>Канакинумаб,
 лиофилизат для приготовления раствора для подкожного введения, 150 мг</t>
  </si>
  <si>
    <t xml:space="preserve"> Канакинумаб, 
лиофилизат для приготовления раствора для подкожного введения, 150 мг</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</si>
  <si>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</si>
  <si>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</si>
  <si>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</si>
  <si>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</si>
  <si>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</si>
  <si>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</si>
  <si>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</si>
  <si>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</si>
  <si>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</si>
  <si>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</si>
  <si>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</si>
  <si>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</si>
  <si>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</si>
  <si>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</si>
  <si>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</si>
  <si>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</si>
  <si>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</si>
  <si>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</si>
  <si>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</si>
  <si>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</si>
  <si>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</si>
  <si>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</si>
  <si>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</si>
  <si>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</si>
  <si>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нет изаявок</t>
  </si>
  <si>
    <t>Адвейт®</t>
  </si>
  <si>
    <t>1. Инфибета®; 
2. Интерферон бета-1b</t>
  </si>
  <si>
    <t>Гемате®П</t>
  </si>
  <si>
    <t>https://zakupki.gov.ru/epz/order/notice/ea44/view/common-info.html?regNumber=0873400003921000372</t>
  </si>
  <si>
    <t>https://zakupki.gov.ru/epz/order/notice/ea44/view/common-info.html?regNumber=0873400003921000370</t>
  </si>
  <si>
    <t>https://zakupki.gov.ru/epz/order/notice/ea44/view/common-info.html?regNumber=0873400003921000390</t>
  </si>
  <si>
    <t>https://zakupki.gov.ru/epz/order/notice/ea44/view/common-info.html?regNumber=0873400003921000392</t>
  </si>
  <si>
    <t>0873400003921000387-0001</t>
  </si>
  <si>
    <t>0873400003921000391-0001</t>
  </si>
  <si>
    <t>ООО "Барион"</t>
  </si>
  <si>
    <t>0873400003921000395-0001</t>
  </si>
  <si>
    <t>https://zakupki.gov.ru/epz/order/notice/ea44/view/common-info.html?regNumber=0873400003921000373</t>
  </si>
  <si>
    <t>0873400003921000373-0001</t>
  </si>
  <si>
    <t>1. Прилуксид;
2. Такролимус</t>
  </si>
  <si>
    <t>1. Такролимус;
2. Прилуксид;
3. Такролимус</t>
  </si>
  <si>
    <t>1. капсулы;
2. капсулы;
3. капсулы</t>
  </si>
  <si>
    <t>1. капсулы;
2. капсулы</t>
  </si>
  <si>
    <t>Плегриди</t>
  </si>
  <si>
    <t>https://zakupki.gov.ru/epz/order/notice/ea44/view/common-info.html?regNumber=0873400003921000385</t>
  </si>
  <si>
    <t>0873400003921000385-0001</t>
  </si>
  <si>
    <t>Микофенолата мофетил</t>
  </si>
  <si>
    <t>таблетки, покрытые пленочной оболочкой</t>
  </si>
  <si>
    <t>https://zakupki.gov.ru/epz/order/notice/ea44/view/common-info.html?regNumber=0873400003921000395</t>
  </si>
  <si>
    <t>https://zakupki.gov.ru/epz/order/notice/ea44/view/common-info.html?regNumber=0873400003921000391</t>
  </si>
  <si>
    <t>https://zakupki.gov.ru/epz/order/notice/ea44/view/supplier-results.html?regNumber=0873400003921000397</t>
  </si>
  <si>
    <t>0873400003921000397-0001</t>
  </si>
  <si>
    <t>Мабтера®</t>
  </si>
  <si>
    <t>https://zakupki.gov.ru/epz/order/notice/ea44/view/common-info.html?regNumber=0873400003921000408</t>
  </si>
  <si>
    <t>0873400003921000408-0001</t>
  </si>
  <si>
    <t>Элисо</t>
  </si>
  <si>
    <t>лиофилизат для приготовления концентрата для приготовления раствора для инфузий</t>
  </si>
  <si>
    <t>https://zakupki.gov.ru/epz/order/notice/ea44/view/common-info.html?regNumber=0873400003921000411</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</si>
  <si>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</si>
  <si>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</si>
  <si>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</si>
  <si>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</si>
  <si>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</si>
  <si>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</si>
  <si>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</si>
  <si>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</si>
  <si>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</si>
  <si>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</si>
  <si>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1.  капсулы;
2.  капсулы</t>
  </si>
  <si>
    <t>https://zakupki.gov.ru/epz/order/notice/ea44/view/common-info.html?regNumber=0873400003921000402</t>
  </si>
  <si>
    <t>0873400003921000402-0001</t>
  </si>
  <si>
    <t>0873400003921000423-0001</t>
  </si>
  <si>
    <t>0873400003921000366-0001</t>
  </si>
  <si>
    <t>Наглазим®</t>
  </si>
  <si>
    <t>https://zakupki.gov.ru/epz/order/notice/ea44/view/common-info.html?regNumber=0873400003921000433</t>
  </si>
  <si>
    <t>0873400003921000433-0001</t>
  </si>
  <si>
    <t>Энбрел®</t>
  </si>
  <si>
    <t>лиофилизат для приготовления раствора для подкожного введения</t>
  </si>
  <si>
    <t>https://zakupki.gov.ru/epz/order/notice/ea44/view/common-info.html?regNumber=0873400003921000367</t>
  </si>
  <si>
    <t>0873400003921000367-0001</t>
  </si>
  <si>
    <t>https://zakupki.gov.ru/epz/order/notice/ea44/view/common-info.html?regNumber=0873400003921000369</t>
  </si>
  <si>
    <t>0873400003921000369-0001</t>
  </si>
  <si>
    <t>https://zakupki.gov.ru/epz/order/notice/ea44/view/common-info.html?regNumber=0873400003921000429</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</si>
  <si>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</si>
  <si>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</si>
  <si>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</si>
  <si>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</si>
  <si>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</si>
  <si>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</si>
  <si>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</si>
  <si>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</si>
  <si>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</si>
  <si>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1.  лиофилизат для приготовления раствора для подкожного введения;
2.  раствор для подкожного введения</t>
  </si>
  <si>
    <t>https://zakupki.gov.ru/epz/order/notice/ea44/view/common-info.html?regNumber=0873400003921000394</t>
  </si>
  <si>
    <t>0873400003921000394-0001</t>
  </si>
  <si>
    <t>Ацеллбия®</t>
  </si>
  <si>
    <t>https://zakupki.gov.ru/epz/order/notice/ea44/view/common-info.html?regNumber=0873400003921000417</t>
  </si>
  <si>
    <t>0873400003921000417-0001</t>
  </si>
  <si>
    <t>https://zakupki.gov.ru/epz/order/notice/ea44/view/common-info.html?regNumber=0873400003921000427</t>
  </si>
  <si>
    <t>0873400003921000427-0001</t>
  </si>
  <si>
    <t>Актемра®</t>
  </si>
  <si>
    <t>https://zakupki.gov.ru/epz/order/notice/ea44/view/common-info.html?regNumber=0873400003921000428</t>
  </si>
  <si>
    <t>0873400003921000428-0001</t>
  </si>
  <si>
    <t>Растан®</t>
  </si>
  <si>
    <t>https://zakupki.gov.ru/epz/order/notice/ea44/view/common-info.html?regNumber=0873400003921000383</t>
  </si>
  <si>
    <t>0873400003921000383-0001</t>
  </si>
  <si>
    <t>Ребиф®</t>
  </si>
  <si>
    <t>https://zakupki.gov.ru/epz/order/notice/ea44/view/common-info.html?regNumber=0873400003921000387</t>
  </si>
  <si>
    <t>https://zakupki.gov.ru/epz/order/notice/ea44/view/common-info.html?regNumber=0873400003921000393</t>
  </si>
  <si>
    <t>0873400003921000393-0001</t>
  </si>
  <si>
    <t>таблетки</t>
  </si>
  <si>
    <t>https://zakupki.gov.ru/epz/order/notice/ea44/view/common-info.html?regNumber=0873400003921000386</t>
  </si>
  <si>
    <t>https://zakupki.gov.ru/epz/order/notice/ea44/view/common-info.html?regNumber=0873400003921000351</t>
  </si>
  <si>
    <t>https://zakupki.gov.ru/epz/order/notice/ea44/view/common-info.html?regNumber=0873400003921000352</t>
  </si>
  <si>
    <t>https://zakupki.gov.ru/epz/order/notice/ea44/view/common-info.html?regNumber=0873400003921000353</t>
  </si>
  <si>
    <t>https://zakupki.gov.ru/epz/order/notice/ea44/view/common-info.html?regNumber=0873400003921000355</t>
  </si>
  <si>
    <t>https://zakupki.gov.ru/epz/order/notice/ea44/view/common-info.html?regNumber=0873400003921000356</t>
  </si>
  <si>
    <t>https://zakupki.gov.ru/epz/order/notice/ea44/view/common-info.html?regNumber=0873400003921000357</t>
  </si>
  <si>
    <t>https://zakupki.gov.ru/epz/order/notice/ea44/view/common-info.html?regNumber=0873400003921000363</t>
  </si>
  <si>
    <t>https://zakupki.gov.ru/epz/order/notice/ea44/view/common-info.html?regNumber=0873400003921000368</t>
  </si>
  <si>
    <t>https://zakupki.gov.ru/epz/order/notice/ea44/view/common-info.html?regNumber=0873400003921000371</t>
  </si>
  <si>
    <t>https://zakupki.gov.ru/epz/order/notice/ea44/view/common-info.html?regNumber=0873400003921000375</t>
  </si>
  <si>
    <t>https://zakupki.gov.ru/epz/order/notice/ea44/view/common-info.html?regNumber=0873400003921000376</t>
  </si>
  <si>
    <t>https://zakupki.gov.ru/epz/order/notice/ea44/view/common-info.html?regNumber=0873400003921000377</t>
  </si>
  <si>
    <t>https://zakupki.gov.ru/epz/order/notice/ea44/view/common-info.html?regNumber=0873400003921000378</t>
  </si>
  <si>
    <t>https://zakupki.gov.ru/epz/order/notice/ea44/view/common-info.html?regNumber=0873400003921000380</t>
  </si>
  <si>
    <t>https://zakupki.gov.ru/epz/order/notice/ea44/view/common-info.html?regNumber=0873400003921000388</t>
  </si>
  <si>
    <t>https://zakupki.gov.ru/epz/order/notice/ea44/view/common-info.html?regNumber=0873400003921000419</t>
  </si>
  <si>
    <t>https://zakupki.gov.ru/epz/order/notice/ea44/view/common-info.html?regNumber=0873400003921000423</t>
  </si>
  <si>
    <t>https://zakupki.gov.ru/epz/order/notice/ea44/view/common-info.html?regNumber=0873400003921000424</t>
  </si>
  <si>
    <t>https://zakupki.gov.ru/epz/order/notice/ea44/view/common-info.html?regNumber=0873400003921000413</t>
  </si>
  <si>
    <t>0873400003921000413-0001</t>
  </si>
  <si>
    <t>https://zakupki.gov.ru/epz/order/notice/ea44/view/common-info.html?regNumber=0873400003921000422</t>
  </si>
  <si>
    <t>0873400003921000422-0001</t>
  </si>
  <si>
    <t>0873400003922000001</t>
  </si>
  <si>
    <t>Ланаделумаб, раствор для подкожного введения, 150 мг/мл</t>
  </si>
  <si>
    <t>0873400003922000002</t>
  </si>
  <si>
    <t>0873400003922000003</t>
  </si>
  <si>
    <t>0873400003922000004</t>
  </si>
  <si>
    <t>Такролимус, капсулы пролонгированного действия 5 мг</t>
  </si>
  <si>
    <t>Такролимус, капсулы пролонгированного действия 0,5 мг</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</si>
  <si>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</si>
  <si>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</si>
  <si>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</si>
  <si>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</si>
  <si>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</si>
  <si>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</si>
  <si>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</si>
  <si>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</si>
  <si>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</si>
  <si>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</si>
  <si>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</si>
  <si>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</si>
  <si>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</si>
  <si>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</si>
  <si>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</si>
  <si>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</si>
  <si>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</si>
  <si>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</si>
  <si>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</si>
  <si>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https://zakupki.gov.ru/epz/order/notice/ea44/view/common-info.html?regNumber=0873400003921000414</t>
  </si>
  <si>
    <t>0873400003921000414-0001</t>
  </si>
  <si>
    <t>0873400003921000431</t>
  </si>
  <si>
    <t>0873400003921000076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</si>
  <si>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</si>
  <si>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</si>
  <si>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</si>
  <si>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</si>
  <si>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</si>
  <si>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2021 год исполнен</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</si>
  <si>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</si>
  <si>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</si>
  <si>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</si>
  <si>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</si>
  <si>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</si>
  <si>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</si>
  <si>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</si>
  <si>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</si>
  <si>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</si>
  <si>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</si>
  <si>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</si>
  <si>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</si>
  <si>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Глекапревир+Пибрентасвир</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</si>
  <si>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</si>
  <si>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</si>
  <si>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</si>
  <si>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</si>
  <si>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</si>
  <si>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</si>
  <si>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</si>
  <si>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</si>
  <si>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</si>
  <si>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</si>
  <si>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</si>
  <si>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</si>
  <si>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</si>
  <si>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</si>
  <si>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</si>
  <si>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</si>
  <si>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</si>
  <si>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</si>
  <si>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</si>
  <si>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</si>
  <si>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</si>
  <si>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0873400003922000029</t>
  </si>
  <si>
    <t>0873400003922000027</t>
  </si>
  <si>
    <t>0873400003922000026</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</si>
  <si>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</si>
  <si>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</si>
  <si>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</si>
  <si>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</si>
  <si>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</si>
  <si>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</si>
  <si>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</si>
  <si>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</si>
  <si>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</si>
  <si>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</si>
  <si>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</si>
  <si>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</si>
  <si>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Калининградская область,
 Сахалинская область.,
 г. Москва</t>
  </si>
  <si>
    <t>0873400003922000019</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</si>
  <si>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</si>
  <si>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</si>
  <si>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</si>
  <si>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Курская область,
Свердловская область, г. Москва, г. Москва</t>
  </si>
  <si>
    <t>Глатирамера ацетат, раствор для подкожного введения, 20 мг/мл</t>
  </si>
  <si>
    <t>0873400003922000023</t>
  </si>
  <si>
    <t>Эверолимус, таблетки диспергируемые, 2 мг</t>
  </si>
  <si>
    <t>0873400003922000022</t>
  </si>
  <si>
    <t>Тоцилизумаб, раствор для подкожного введения, 162 мг/0,9 мл</t>
  </si>
  <si>
    <t>0873400003922000020</t>
  </si>
  <si>
    <t>Аталурен, порошок для приема внутрь, 250 мг</t>
  </si>
  <si>
    <t>0873400003922000021</t>
  </si>
  <si>
    <t>Тедуглутид, лиофилизат для приготовления раствора для подкожного введения, 5 мг</t>
  </si>
  <si>
    <t>0873400003922000018</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</si>
  <si>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</si>
  <si>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</si>
  <si>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</si>
  <si>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</si>
  <si>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</si>
  <si>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</si>
  <si>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</si>
  <si>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</si>
  <si>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города Москвы, 
Ставропольского края</t>
  </si>
  <si>
    <t xml:space="preserve"> Аталурен, порошок для приема внутрь, 125 мг</t>
  </si>
  <si>
    <t xml:space="preserve">0873400003922000014 </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</si>
  <si>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</si>
  <si>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</si>
  <si>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</si>
  <si>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</si>
  <si>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</si>
  <si>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</si>
  <si>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 xml:space="preserve"> Эптаког альфа (активированный), лиофилизат для приготовления раствора для внутривенного введения, 1 мг (50 КЕД) и/ или 1,2 мг (60 КЕД)</t>
  </si>
  <si>
    <t>Асфотаза альфа, раствор для подкожного введения, 100 мг/мл</t>
  </si>
  <si>
    <t>Краснодарского 
края</t>
  </si>
  <si>
    <t>Селуметиниб, капсулы, 10 мг</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</si>
  <si>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</si>
  <si>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</si>
  <si>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</si>
  <si>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</si>
  <si>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</si>
  <si>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</si>
  <si>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</si>
  <si>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</si>
  <si>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</si>
  <si>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0873400003922000033</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</si>
  <si>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</si>
  <si>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</si>
  <si>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</si>
  <si>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</si>
  <si>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</si>
  <si>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</si>
  <si>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</si>
  <si>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0873400003921000396-0001</t>
  </si>
  <si>
    <t>ООО "Ирвин"</t>
  </si>
  <si>
    <t>Гемлибра®</t>
  </si>
  <si>
    <t>https://zakupki.gov.ru/epz/order/notice/ea44/view/common-info.html?regNumber=0873400003921000398</t>
  </si>
  <si>
    <t>0873400003921000398-0001</t>
  </si>
  <si>
    <t>https://zakupki.gov.ru/epz/order/notice/ea44/view/common-info.html?regNumber=0873400003921000399</t>
  </si>
  <si>
    <t>0873400003921000399-0001</t>
  </si>
  <si>
    <t>https://zakupki.gov.ru/epz/order/notice/ea44/view/common-info.html?regNumber=0873400003921000401</t>
  </si>
  <si>
    <t>0873400003921000401-0001</t>
  </si>
  <si>
    <t>https://zakupki.gov.ru/epz/order/notice/ea44/view/common-info.html?regNumber=0873400003921000404</t>
  </si>
  <si>
    <t>0873400003921000404-0001</t>
  </si>
  <si>
    <t>0873400003921000405-0001</t>
  </si>
  <si>
    <t>0873400003921000406-0001</t>
  </si>
  <si>
    <t>0873400003921000407-0001</t>
  </si>
  <si>
    <t>Элапраза®</t>
  </si>
  <si>
    <t>https://zakupki.gov.ru/epz/order/notice/ea44/view/common-info.html?regNumber=0873400003921000405</t>
  </si>
  <si>
    <t>https://zakupki.gov.ru/epz/order/notice/ea44/view/common-info.html?regNumber=0873400003921000406</t>
  </si>
  <si>
    <t>https://zakupki.gov.ru/epz/order/notice/ea44/view/common-info.html?regNumber=0873400003921000407</t>
  </si>
  <si>
    <t>https://zakupki.gov.ru/epz/order/notice/ea44/view/common-info.html?regNumber=0873400003921000410</t>
  </si>
  <si>
    <t>0873400003921000410-0001</t>
  </si>
  <si>
    <t>https://zakupki.gov.ru/epz/order/notice/ea44/view/common-info.html?regNumber=0873400003921000415</t>
  </si>
  <si>
    <t>0873400003921000415-0001</t>
  </si>
  <si>
    <t>0873400003921000416-0001</t>
  </si>
  <si>
    <t>Тигераза®</t>
  </si>
  <si>
    <t>раствор для ингаляций</t>
  </si>
  <si>
    <t>https://zakupki.gov.ru/epz/order/notice/ea44/view/common-info.html?regNumber=0873400003921000416</t>
  </si>
  <si>
    <t>https://zakupki.gov.ru/epz/order/notice/ea44/view/common-info.html?regNumber=0873400003921000431</t>
  </si>
  <si>
    <t>0873400003921000431-0001</t>
  </si>
  <si>
    <t>1.Никвесел;
2. ФЕЛОМИКА</t>
  </si>
  <si>
    <t>1. таблетки кишечнорастворимые, покрытые пленочной оболочкой;
2. таблетки кишечнорастворимые, покрытые оболочкой.</t>
  </si>
  <si>
    <t>https://zakupki.gov.ru/epz/order/notice/ea44/view/common-info.html?regNumber=0873400003921000444</t>
  </si>
  <si>
    <t>0873400003921000444-0001</t>
  </si>
  <si>
    <t>Далибра®</t>
  </si>
  <si>
    <t>https://zakupki.gov.ru/epz/order/notice/ea44/view/common-info.html?regNumber=0873400003921000447</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</si>
  <si>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</si>
  <si>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</si>
  <si>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</si>
  <si>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</si>
  <si>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</si>
  <si>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</si>
  <si>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</si>
  <si>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</si>
  <si>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1. лиофилизат для приготовления раствора для внутривенного и подкожного введения; 
2. лиофилизат для приготовления раствора для внутривенного и подкожного введения.</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</si>
  <si>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</si>
  <si>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</si>
  <si>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</si>
  <si>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</si>
  <si>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</si>
  <si>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</si>
  <si>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</si>
  <si>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</si>
  <si>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</si>
  <si>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</si>
  <si>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</si>
  <si>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</si>
  <si>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</si>
  <si>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</si>
  <si>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</si>
  <si>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</si>
  <si>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</si>
  <si>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</si>
  <si>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</si>
  <si>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</si>
  <si>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</si>
  <si>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</si>
  <si>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</si>
  <si>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</si>
  <si>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</si>
  <si>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</si>
  <si>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</si>
  <si>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</si>
  <si>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</si>
  <si>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</si>
  <si>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Канакинумаб лиофилизат 150 мг</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</si>
  <si>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</si>
  <si>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</si>
  <si>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</si>
  <si>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</si>
  <si>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</si>
  <si>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</si>
  <si>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</si>
  <si>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</si>
  <si>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</si>
  <si>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Этравирин, таблетки, 25 мг</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</si>
  <si>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</si>
  <si>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</si>
  <si>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</si>
  <si>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</si>
  <si>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</si>
  <si>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</si>
  <si>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</si>
  <si>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</si>
  <si>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</si>
  <si>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</si>
  <si>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</si>
  <si>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</si>
  <si>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</si>
  <si>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</si>
  <si>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</si>
  <si>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</si>
  <si>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</si>
  <si>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</si>
  <si>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</si>
  <si>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</si>
  <si>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</si>
  <si>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</si>
  <si>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</si>
  <si>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</si>
  <si>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https://zakupki.gov.ru/epz/order/notice/ea44/view/common-info.html?regNumber=0873400003921000400</t>
  </si>
  <si>
    <t>0873400003921000400-0001</t>
  </si>
  <si>
    <t>Коагил-VII®</t>
  </si>
  <si>
    <t>https://zakupki.gov.ru/epz/order/notice/ea44/view/common-info.html?regNumber=0873400003921000418</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</si>
  <si>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</si>
  <si>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</si>
  <si>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</si>
  <si>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</si>
  <si>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</si>
  <si>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</si>
  <si>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</si>
  <si>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</si>
  <si>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</si>
  <si>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</si>
  <si>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</si>
  <si>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</si>
  <si>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</si>
  <si>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</si>
  <si>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</si>
  <si>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</si>
  <si>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</si>
  <si>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</si>
  <si>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</si>
  <si>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</si>
  <si>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</si>
  <si>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</si>
  <si>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</si>
  <si>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</si>
  <si>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</si>
  <si>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</si>
  <si>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</si>
  <si>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</si>
  <si>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</si>
  <si>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</si>
  <si>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</si>
  <si>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</si>
  <si>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</si>
  <si>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</si>
  <si>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</si>
  <si>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</si>
  <si>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</si>
  <si>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</si>
  <si>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</si>
  <si>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</si>
  <si>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</si>
  <si>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</si>
  <si>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 лиофилизат для приготовления раствора для внутривенного введения;
2.  лиофилизат для приготовления раствора для внутривенного введения.</t>
  </si>
  <si>
    <t>0873400003921000441-0001</t>
  </si>
  <si>
    <t>0873400003921000448-0001</t>
  </si>
  <si>
    <t>1. Фломирен;
2. Фломирен;
2. Микофенолата мофетил</t>
  </si>
  <si>
    <t>1. Таблетки, покрытые пленочной оболочкой;
2. Таблетки, покрытые пленочной оболочкой;
3. Таблетки, покрытые пленочной оболочкой</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</si>
  <si>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</si>
  <si>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</si>
  <si>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</si>
  <si>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</si>
  <si>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</si>
  <si>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</si>
  <si>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</si>
  <si>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</si>
  <si>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</si>
  <si>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</si>
  <si>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</si>
  <si>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</si>
  <si>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</si>
  <si>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</si>
  <si>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</si>
  <si>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</si>
  <si>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</si>
  <si>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</si>
  <si>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</si>
  <si>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</si>
  <si>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</si>
  <si>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0873400003922000074</t>
  </si>
  <si>
    <t>0873400003922000073</t>
  </si>
  <si>
    <t>0873400003922000072</t>
  </si>
  <si>
    <t>0873400003922000081</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</si>
  <si>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</si>
  <si>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</si>
  <si>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</si>
  <si>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</si>
  <si>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</si>
  <si>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</si>
  <si>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</si>
  <si>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</si>
  <si>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</si>
  <si>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</si>
  <si>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</si>
  <si>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</si>
  <si>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</si>
  <si>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Ивакафтор+Лумакафтор, гранулы, 188 мг + 150 мг</t>
  </si>
  <si>
    <t>Аминосалициловая кислота, таблетки и/или гранулы, 2000 мг</t>
  </si>
  <si>
    <t>Ланаделумаб, раствор для подкожного введения, 150 мг/мл, 2 мл</t>
  </si>
  <si>
    <t>Элосульфаза альфа, 1мг/мл</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</si>
  <si>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</si>
  <si>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</si>
  <si>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</si>
  <si>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</si>
  <si>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</si>
  <si>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Нусинерсен, раствор для интратекального введения, 2,4 мг_мл, 5 мл</t>
  </si>
  <si>
    <t>0873400003922000099</t>
  </si>
  <si>
    <t>Свердловской области
Ханты-Мансийского автономного округа - Югры
Челябинской области</t>
  </si>
  <si>
    <t>0873400003922000097</t>
  </si>
  <si>
    <t>Ремдесивир, лиофилизат для приготовления концентрата для приготовления раствора для инфузий, 100 мг</t>
  </si>
  <si>
    <t>0873400003922000096</t>
  </si>
  <si>
    <t>0873400003922000095</t>
  </si>
  <si>
    <t>0873400003922000098</t>
  </si>
  <si>
    <t>0873400003922000094</t>
  </si>
  <si>
    <t>0873400003922000093</t>
  </si>
  <si>
    <t>0873400003922000092</t>
  </si>
  <si>
    <t>0873400003922000091</t>
  </si>
  <si>
    <t>0873400003922000090</t>
  </si>
  <si>
    <t>0873400003922000089</t>
  </si>
  <si>
    <t>0873400003922000088</t>
  </si>
  <si>
    <t>0873400003922000087</t>
  </si>
  <si>
    <t>0873400003922000086</t>
  </si>
  <si>
    <t>0873400003922000085</t>
  </si>
  <si>
    <t>0873400003922000084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</si>
  <si>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</si>
  <si>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</si>
  <si>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</si>
  <si>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</si>
  <si>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</si>
  <si>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</si>
  <si>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в стадии исполения</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</si>
  <si>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</si>
  <si>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</si>
  <si>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</si>
  <si>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</si>
  <si>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</si>
  <si>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</si>
  <si>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</si>
  <si>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</si>
  <si>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</si>
  <si>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</si>
  <si>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001F193222000000017_358372</t>
  </si>
  <si>
    <t>001F193222000000018_358372</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</si>
  <si>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</si>
  <si>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</si>
  <si>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</si>
  <si>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</si>
  <si>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</si>
  <si>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</si>
  <si>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0873400003922000120</t>
  </si>
  <si>
    <t>0873400003922000119</t>
  </si>
  <si>
    <t>0873400003922000118</t>
  </si>
  <si>
    <t>0873400003922000117</t>
  </si>
  <si>
    <t>0873400003922000116</t>
  </si>
  <si>
    <t>0873400003922000115</t>
  </si>
  <si>
    <t>0873400003922000114</t>
  </si>
  <si>
    <t>0873400003922000113</t>
  </si>
  <si>
    <t>0873400003922000112</t>
  </si>
  <si>
    <t>0873400003922000111</t>
  </si>
  <si>
    <t>0873400003922000110</t>
  </si>
  <si>
    <t>0873400003922000109</t>
  </si>
  <si>
    <t>0873400003922000108</t>
  </si>
  <si>
    <t>0873400003922000107</t>
  </si>
  <si>
    <t>0873400003922000106</t>
  </si>
  <si>
    <t>0873400003922000105</t>
  </si>
  <si>
    <t>0873400003922000104</t>
  </si>
  <si>
    <t>0873400003922000103</t>
  </si>
  <si>
    <t>0873400003922000102</t>
  </si>
  <si>
    <t>0873400003922000101</t>
  </si>
  <si>
    <t>0873400003922000100</t>
  </si>
  <si>
    <t>Молнупиравир, капсулы, 200 мг</t>
  </si>
  <si>
    <t>69-р</t>
  </si>
  <si>
    <t>Бедаквилин, таблетки, 100 мгв рамках</t>
  </si>
  <si>
    <t>0873400003922000134</t>
  </si>
  <si>
    <t>0873400003922000133</t>
  </si>
  <si>
    <t>0873400003922000132</t>
  </si>
  <si>
    <t>0873400003922000131</t>
  </si>
  <si>
    <t>0873400003922000130</t>
  </si>
  <si>
    <t>0873400003922000129</t>
  </si>
  <si>
    <t>0873400003922000128</t>
  </si>
  <si>
    <t>0873400003922000127</t>
  </si>
  <si>
    <t>0873400003922000126</t>
  </si>
  <si>
    <t>0873400003922000125</t>
  </si>
  <si>
    <t>0873400003922000124</t>
  </si>
  <si>
    <t>0873400003922000123</t>
  </si>
  <si>
    <t>0873400003922000122</t>
  </si>
  <si>
    <t>Абакавир, таблетки, покрытые пленочной оболочкой, 300 мг</t>
  </si>
  <si>
    <t>0873400003922000121</t>
  </si>
  <si>
    <t>0873400003922000001_358372</t>
  </si>
  <si>
    <t>0873400003922000007_358372</t>
  </si>
  <si>
    <t>Такзайро</t>
  </si>
  <si>
    <t>Оркамби®</t>
  </si>
  <si>
    <t>гранулы</t>
  </si>
  <si>
    <t>0873400003922000011-0001</t>
  </si>
  <si>
    <t>0873400003922000012-0001</t>
  </si>
  <si>
    <t>ООО "ДрагСерВис"</t>
  </si>
  <si>
    <t>АриоСэвен™</t>
  </si>
  <si>
    <t>0873400003922000024-0001</t>
  </si>
  <si>
    <t>0873400003922000135</t>
  </si>
  <si>
    <t>0873400003922000144</t>
  </si>
  <si>
    <t>0873400003922000143</t>
  </si>
  <si>
    <t>0873400003922000142</t>
  </si>
  <si>
    <t>0873400003922000141</t>
  </si>
  <si>
    <t>0873400003922000140</t>
  </si>
  <si>
    <t>0873400003922000139</t>
  </si>
  <si>
    <t>0873400003922000138</t>
  </si>
  <si>
    <t>0873400003922000137</t>
  </si>
  <si>
    <t>0873400003922000136</t>
  </si>
  <si>
    <t>0873400003922000156</t>
  </si>
  <si>
    <t>0873400003922000155</t>
  </si>
  <si>
    <t>0873400003922000154</t>
  </si>
  <si>
    <t>0873400003922000153</t>
  </si>
  <si>
    <t>0873400003922000152</t>
  </si>
  <si>
    <t>0873400003922000151</t>
  </si>
  <si>
    <t>0873400003922000150</t>
  </si>
  <si>
    <t>0873400003922000149</t>
  </si>
  <si>
    <t>0873400003922000148</t>
  </si>
  <si>
    <t>0873400003922000147</t>
  </si>
  <si>
    <t>0873400003922000146</t>
  </si>
  <si>
    <t>0873400003922000145</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</si>
  <si>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</si>
  <si>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</si>
  <si>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</si>
  <si>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</si>
  <si>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</si>
  <si>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</si>
  <si>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</si>
  <si>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</si>
  <si>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</si>
  <si>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</si>
  <si>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</si>
  <si>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</si>
  <si>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</si>
  <si>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</si>
  <si>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</si>
  <si>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</si>
  <si>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</si>
  <si>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</si>
  <si>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</si>
  <si>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</si>
  <si>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0873400003922000176</t>
  </si>
  <si>
    <t>0873400003922000177</t>
  </si>
  <si>
    <t>0873400003922000175</t>
  </si>
  <si>
    <t>0873400003922000174</t>
  </si>
  <si>
    <t>0873400003922000173</t>
  </si>
  <si>
    <t>0873400003922000172</t>
  </si>
  <si>
    <t>0873400003922000171</t>
  </si>
  <si>
    <t>0873400003922000170</t>
  </si>
  <si>
    <t>0873400003922000169</t>
  </si>
  <si>
    <t>0873400003922000168</t>
  </si>
  <si>
    <t>0873400003922000167</t>
  </si>
  <si>
    <t>0873400003922000166</t>
  </si>
  <si>
    <t>0873400003922000165</t>
  </si>
  <si>
    <t>0873400003922000164</t>
  </si>
  <si>
    <t>0873400003922000163</t>
  </si>
  <si>
    <t>0873400003922000162</t>
  </si>
  <si>
    <t>0873400003922000161</t>
  </si>
  <si>
    <t>0873400003922000160</t>
  </si>
  <si>
    <t>0873400003922000159</t>
  </si>
  <si>
    <t>0873400003922000158</t>
  </si>
  <si>
    <t>0873400003922000157</t>
  </si>
  <si>
    <t>0873400003922000004-0001</t>
  </si>
  <si>
    <t>Адваграф®</t>
  </si>
  <si>
    <t>капсулы пролонгированного действия</t>
  </si>
  <si>
    <t>0873400003922000002_358372</t>
  </si>
  <si>
    <t>0873400003922000003-0001</t>
  </si>
  <si>
    <t>1512 туб</t>
  </si>
  <si>
    <t>исполнен</t>
  </si>
  <si>
    <t>0873400003921000450-0001</t>
  </si>
  <si>
    <t>0873400003921000412-0001</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</si>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</sst>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s>
  <cellStyleXfs count="3">
    <xf numFmtId="0" fontId="0" fillId="0" borderId="0"/>
    <xf numFmtId="0" fontId="3" fillId="0" borderId="0" applyNumberFormat="0" applyFill="0" applyBorder="0" applyAlignment="0" applyProtection="0"/>
    <xf numFmtId="0" fontId="4" fillId="0" borderId="5" applyNumberFormat="0" applyProtection="0">
      <alignment horizontal="left" vertical="top"/>
    </xf>
  </cellStyleXfs>
  <cellXfs count="51">
    <xf numFmtId="0" fontId="0" fillId="0" borderId="0" xfId="0"/>
    <xf numFmtId="4" fontId="2" fillId="0"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1" fillId="0" borderId="0" xfId="0" applyFont="1" applyFill="1" applyAlignment="1">
      <alignment horizontal="center" vertical="center"/>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0" fontId="6" fillId="0" borderId="1" xfId="0" applyFont="1" applyFill="1" applyBorder="1"/>
    <xf numFmtId="0" fontId="6"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14"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4" fontId="1" fillId="0" borderId="0" xfId="0" applyNumberFormat="1" applyFont="1" applyFill="1" applyAlignment="1">
      <alignment horizontal="center" vertical="center"/>
    </xf>
    <xf numFmtId="49"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protection locked="0"/>
    </xf>
    <xf numFmtId="3" fontId="1"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protection locked="0"/>
    </xf>
    <xf numFmtId="3"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49" fontId="3" fillId="0" borderId="1" xfId="1" applyNumberFormat="1" applyFill="1" applyBorder="1" applyAlignment="1">
      <alignment horizontal="center" vertical="center" wrapText="1"/>
    </xf>
    <xf numFmtId="0" fontId="3" fillId="0" borderId="1" xfId="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3">
    <cellStyle name="Data"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3" TargetMode="External"/><Relationship Id="rId21" Type="http://schemas.openxmlformats.org/officeDocument/2006/relationships/hyperlink" Target="https://zakupki.gov.ru/epz/order/notice/ea44/view/common-info.html?regNumber=0873400003921000379" TargetMode="External"/><Relationship Id="rId42" Type="http://schemas.openxmlformats.org/officeDocument/2006/relationships/hyperlink" Target="https://zakupki.gov.ru/epz/order/notice/ea44/view/common-info.html?regNumber=0873400003921000427" TargetMode="External"/><Relationship Id="rId47" Type="http://schemas.openxmlformats.org/officeDocument/2006/relationships/hyperlink" Target="https://zakupki.gov.ru/epz/order/notice/ea44/view/common-info.html?regNumber=0873400003921000386" TargetMode="External"/><Relationship Id="rId63" Type="http://schemas.openxmlformats.org/officeDocument/2006/relationships/hyperlink" Target="https://zakupki.gov.ru/epz/order/notice/ea44/view/common-info.html?regNumber=0873400003921000388" TargetMode="External"/><Relationship Id="rId68" Type="http://schemas.openxmlformats.org/officeDocument/2006/relationships/hyperlink" Target="https://zakupki.gov.ru/epz/order/notice/ea44/view/common-info.html?regNumber=0873400003921000422" TargetMode="External"/><Relationship Id="rId84" Type="http://schemas.openxmlformats.org/officeDocument/2006/relationships/hyperlink" Target="https://zakupki.gov.ru/epz/order/notice/ea44/view/common-info.html?regNumber=0873400003921000431" TargetMode="External"/><Relationship Id="rId89" Type="http://schemas.openxmlformats.org/officeDocument/2006/relationships/hyperlink" Target="https://zakupki.gov.ru/epz/order/notice/ea44/view/common-info.html?regNumber=0873400003921000451" TargetMode="External"/><Relationship Id="rId16" Type="http://schemas.openxmlformats.org/officeDocument/2006/relationships/hyperlink" Target="https://zakupki.gov.ru/epz/order/notice/ea44/view/common-info.html?regNumber=0873400003921000282"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411" TargetMode="External"/><Relationship Id="rId37" Type="http://schemas.openxmlformats.org/officeDocument/2006/relationships/hyperlink" Target="https://zakupki.gov.ru/epz/order/notice/ea44/view/common-info.html?regNumber=0873400003921000369" TargetMode="External"/><Relationship Id="rId53" Type="http://schemas.openxmlformats.org/officeDocument/2006/relationships/hyperlink" Target="https://zakupki.gov.ru/epz/order/notice/ea44/view/common-info.html?regNumber=0873400003921000356" TargetMode="External"/><Relationship Id="rId58" Type="http://schemas.openxmlformats.org/officeDocument/2006/relationships/hyperlink" Target="https://zakupki.gov.ru/epz/order/notice/ea44/view/common-info.html?regNumber=0873400003921000375" TargetMode="External"/><Relationship Id="rId74" Type="http://schemas.openxmlformats.org/officeDocument/2006/relationships/hyperlink" Target="https://zakupki.gov.ru/epz/order/notice/ea44/view/common-info.html?regNumber=0873400003921000398" TargetMode="External"/><Relationship Id="rId79" Type="http://schemas.openxmlformats.org/officeDocument/2006/relationships/hyperlink" Target="https://zakupki.gov.ru/epz/order/notice/ea44/view/common-info.html?regNumber=0873400003921000406"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00" TargetMode="External"/><Relationship Id="rId22" Type="http://schemas.openxmlformats.org/officeDocument/2006/relationships/hyperlink" Target="https://zakupki.gov.ru/epz/order/notice/ea44/view/common-info.html?regNumber=0873400003921000372" TargetMode="External"/><Relationship Id="rId27" Type="http://schemas.openxmlformats.org/officeDocument/2006/relationships/hyperlink" Target="https://zakupki.gov.ru/epz/order/notice/ea44/view/common-info.html?regNumber=0873400003921000385" TargetMode="External"/><Relationship Id="rId43" Type="http://schemas.openxmlformats.org/officeDocument/2006/relationships/hyperlink" Target="https://zakupki.gov.ru/epz/order/notice/ea44/view/common-info.html?regNumber=0873400003921000428" TargetMode="External"/><Relationship Id="rId48" Type="http://schemas.openxmlformats.org/officeDocument/2006/relationships/hyperlink" Target="https://zakupki.gov.ru/epz/order/notice/ea44/view/common-info.html?regNumber=0873400003921000351" TargetMode="External"/><Relationship Id="rId64" Type="http://schemas.openxmlformats.org/officeDocument/2006/relationships/hyperlink" Target="https://zakupki.gov.ru/epz/order/notice/ea44/view/common-info.html?regNumber=0873400003921000419" TargetMode="External"/><Relationship Id="rId69" Type="http://schemas.openxmlformats.org/officeDocument/2006/relationships/hyperlink" Target="https://zakupki.gov.ru/epz/order/notice/ea44/view/common-info.html?regNumber=0873400003921000414"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65" TargetMode="External"/><Relationship Id="rId72" Type="http://schemas.openxmlformats.org/officeDocument/2006/relationships/hyperlink" Target="https://zakupki.gov.ru/epz/order/notice/ea44/view/common-info.html?regNumber=0873400003921000425" TargetMode="External"/><Relationship Id="rId80" Type="http://schemas.openxmlformats.org/officeDocument/2006/relationships/hyperlink" Target="https://zakupki.gov.ru/epz/order/notice/ea44/view/common-info.html?regNumber=0873400003921000407" TargetMode="External"/><Relationship Id="rId85" Type="http://schemas.openxmlformats.org/officeDocument/2006/relationships/hyperlink" Target="https://zakupki.gov.ru/epz/order/notice/ea44/view/common-info.html?regNumber=0873400003921000444" TargetMode="External"/><Relationship Id="rId93" Type="http://schemas.openxmlformats.org/officeDocument/2006/relationships/hyperlink" Target="https://zakupki.gov.ru/epz/order/notice/ea44/view/common-info.html?regNumber=0873400003921000421" TargetMode="External"/><Relationship Id="rId3" Type="http://schemas.openxmlformats.org/officeDocument/2006/relationships/hyperlink" Target="https://zakupki.gov.ru/epz/order/notice/ea44/view/common-info.html?regNumber=0873400003921000361" TargetMode="External"/><Relationship Id="rId12" Type="http://schemas.openxmlformats.org/officeDocument/2006/relationships/hyperlink" Target="https://zakupki.gov.ru/epz/order/notice/ea44/view/common-info.html?regNumber=0873400003921000240" TargetMode="External"/><Relationship Id="rId17" Type="http://schemas.openxmlformats.org/officeDocument/2006/relationships/hyperlink" Target="https://zakupki.gov.ru/epz/order/notice/ea44/view/supplier-results.html?regNumber=0873400003921000258" TargetMode="External"/><Relationship Id="rId25" Type="http://schemas.openxmlformats.org/officeDocument/2006/relationships/hyperlink" Target="https://zakupki.gov.ru/epz/order/notice/ea44/view/common-info.html?regNumber=0873400003921000392" TargetMode="External"/><Relationship Id="rId33" Type="http://schemas.openxmlformats.org/officeDocument/2006/relationships/hyperlink" Target="https://zakupki.gov.ru/epz/order/notice/ea44/view/common-info.html?regNumber=0873400003921000402" TargetMode="External"/><Relationship Id="rId38" Type="http://schemas.openxmlformats.org/officeDocument/2006/relationships/hyperlink" Target="https://zakupki.gov.ru/epz/order/notice/ea44/view/common-info.html?regNumber=0873400003921000429" TargetMode="External"/><Relationship Id="rId46" Type="http://schemas.openxmlformats.org/officeDocument/2006/relationships/hyperlink" Target="https://zakupki.gov.ru/epz/order/notice/ea44/view/common-info.html?regNumber=0873400003921000393" TargetMode="External"/><Relationship Id="rId59" Type="http://schemas.openxmlformats.org/officeDocument/2006/relationships/hyperlink" Target="https://zakupki.gov.ru/epz/order/notice/ea44/view/common-info.html?regNumber=0873400003921000376" TargetMode="External"/><Relationship Id="rId67" Type="http://schemas.openxmlformats.org/officeDocument/2006/relationships/hyperlink" Target="https://zakupki.gov.ru/epz/order/notice/ea44/view/common-info.html?regNumber=0873400003921000413" TargetMode="External"/><Relationship Id="rId20" Type="http://schemas.openxmlformats.org/officeDocument/2006/relationships/hyperlink" Target="https://zakupki.gov.ru/epz/order/notice/ea44/view/common-info.html?regNumber=0873400003921000384" TargetMode="External"/><Relationship Id="rId41" Type="http://schemas.openxmlformats.org/officeDocument/2006/relationships/hyperlink" Target="https://zakupki.gov.ru/epz/order/notice/ea44/view/common-info.html?regNumber=0873400003921000417" TargetMode="External"/><Relationship Id="rId54" Type="http://schemas.openxmlformats.org/officeDocument/2006/relationships/hyperlink" Target="https://zakupki.gov.ru/epz/order/notice/ea44/view/common-info.html?regNumber=0873400003921000357" TargetMode="External"/><Relationship Id="rId62" Type="http://schemas.openxmlformats.org/officeDocument/2006/relationships/hyperlink" Target="https://zakupki.gov.ru/epz/order/notice/ea44/view/common-info.html?regNumber=0873400003921000380" TargetMode="External"/><Relationship Id="rId70" Type="http://schemas.openxmlformats.org/officeDocument/2006/relationships/hyperlink" Target="https://zakupki.gov.ru/epz/order/notice/ea44/view/common-info.html?regNumber=0873400003921000403" TargetMode="External"/><Relationship Id="rId75" Type="http://schemas.openxmlformats.org/officeDocument/2006/relationships/hyperlink" Target="https://zakupki.gov.ru/epz/order/notice/ea44/view/common-info.html?regNumber=0873400003921000399" TargetMode="External"/><Relationship Id="rId83" Type="http://schemas.openxmlformats.org/officeDocument/2006/relationships/hyperlink" Target="https://zakupki.gov.ru/epz/order/notice/ea44/view/common-info.html?regNumber=0873400003921000416" TargetMode="External"/><Relationship Id="rId88" Type="http://schemas.openxmlformats.org/officeDocument/2006/relationships/hyperlink" Target="https://zakupki.gov.ru/epz/order/notice/ea44/view/common-info.html?regNumber=0873400003921000449" TargetMode="External"/><Relationship Id="rId91" Type="http://schemas.openxmlformats.org/officeDocument/2006/relationships/hyperlink" Target="https://zakupki.gov.ru/epz/order/notice/ea44/view/common-info.html?regNumber=0873400003921000418"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15" Type="http://schemas.openxmlformats.org/officeDocument/2006/relationships/hyperlink" Target="https://zakupki.gov.ru/epz/order/notice/ea44/view/supplier-results.html?regNumber=0873400003921000253" TargetMode="External"/><Relationship Id="rId23" Type="http://schemas.openxmlformats.org/officeDocument/2006/relationships/hyperlink" Target="https://zakupki.gov.ru/epz/order/notice/ea44/view/common-info.html?regNumber=0873400003921000370" TargetMode="External"/><Relationship Id="rId28" Type="http://schemas.openxmlformats.org/officeDocument/2006/relationships/hyperlink" Target="https://zakupki.gov.ru/epz/order/notice/ea44/view/common-info.html?regNumber=0873400003921000395" TargetMode="External"/><Relationship Id="rId36" Type="http://schemas.openxmlformats.org/officeDocument/2006/relationships/hyperlink" Target="https://zakupki.gov.ru/epz/order/notice/ea44/view/common-info.html?regNumber=0873400003921000367" TargetMode="External"/><Relationship Id="rId49" Type="http://schemas.openxmlformats.org/officeDocument/2006/relationships/hyperlink" Target="https://zakupki.gov.ru/epz/order/notice/ea44/view/common-info.html?regNumber=0873400003921000352" TargetMode="External"/><Relationship Id="rId57" Type="http://schemas.openxmlformats.org/officeDocument/2006/relationships/hyperlink" Target="https://zakupki.gov.ru/epz/order/notice/ea44/view/common-info.html?regNumber=0873400003921000371"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408" TargetMode="External"/><Relationship Id="rId44" Type="http://schemas.openxmlformats.org/officeDocument/2006/relationships/hyperlink" Target="https://zakupki.gov.ru/epz/order/notice/ea44/view/common-info.html?regNumber=0873400003921000383" TargetMode="External"/><Relationship Id="rId52" Type="http://schemas.openxmlformats.org/officeDocument/2006/relationships/hyperlink" Target="https://zakupki.gov.ru/epz/order/notice/ea44/view/common-info.html?regNumber=0873400003921000355" TargetMode="External"/><Relationship Id="rId60" Type="http://schemas.openxmlformats.org/officeDocument/2006/relationships/hyperlink" Target="https://zakupki.gov.ru/epz/order/notice/ea44/view/common-info.html?regNumber=0873400003921000377" TargetMode="External"/><Relationship Id="rId65" Type="http://schemas.openxmlformats.org/officeDocument/2006/relationships/hyperlink" Target="https://zakupki.gov.ru/epz/order/notice/ea44/view/common-info.html?regNumber=0873400003921000423" TargetMode="External"/><Relationship Id="rId73" Type="http://schemas.openxmlformats.org/officeDocument/2006/relationships/hyperlink" Target="https://zakupki.gov.ru/epz/order/notice/ea44/view/common-info.html?regNumber=0873400003921000396" TargetMode="External"/><Relationship Id="rId78" Type="http://schemas.openxmlformats.org/officeDocument/2006/relationships/hyperlink" Target="https://zakupki.gov.ru/epz/order/notice/ea44/view/common-info.html?regNumber=0873400003921000405" TargetMode="External"/><Relationship Id="rId81" Type="http://schemas.openxmlformats.org/officeDocument/2006/relationships/hyperlink" Target="https://zakupki.gov.ru/epz/order/notice/ea44/view/common-info.html?regNumber=0873400003921000410" TargetMode="External"/><Relationship Id="rId86" Type="http://schemas.openxmlformats.org/officeDocument/2006/relationships/hyperlink" Target="https://zakupki.gov.ru/epz/order/notice/ea44/view/common-info.html?regNumber=0873400003921000447" TargetMode="External"/><Relationship Id="rId94" Type="http://schemas.openxmlformats.org/officeDocument/2006/relationships/printerSettings" Target="../printerSettings/printerSettings1.bin"/><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supplier-results.html?regNumber=0873400003921000249" TargetMode="External"/><Relationship Id="rId18" Type="http://schemas.openxmlformats.org/officeDocument/2006/relationships/hyperlink" Target="https://zakupki.gov.ru/epz/order/notice/ea44/view/supplier-results.html?regNumber=0873400003921000281" TargetMode="External"/><Relationship Id="rId39" Type="http://schemas.openxmlformats.org/officeDocument/2006/relationships/hyperlink" Target="https://zakupki.gov.ru/epz/order/notice/ea44/view/common-info.html?regNumber=0873400003921000389" TargetMode="External"/><Relationship Id="rId34" Type="http://schemas.openxmlformats.org/officeDocument/2006/relationships/hyperlink" Target="https://zakupki.gov.ru/epz/order/notice/ea44/view/common-info.html?regNumber=0873400003921000402" TargetMode="External"/><Relationship Id="rId50" Type="http://schemas.openxmlformats.org/officeDocument/2006/relationships/hyperlink" Target="https://zakupki.gov.ru/epz/order/notice/ea44/view/common-info.html?regNumber=0873400003921000353" TargetMode="External"/><Relationship Id="rId55" Type="http://schemas.openxmlformats.org/officeDocument/2006/relationships/hyperlink" Target="https://zakupki.gov.ru/epz/order/notice/ea44/view/common-info.html?regNumber=0873400003921000363" TargetMode="External"/><Relationship Id="rId76" Type="http://schemas.openxmlformats.org/officeDocument/2006/relationships/hyperlink" Target="https://zakupki.gov.ru/epz/order/notice/ea44/view/common-info.html?regNumber=0873400003921000401"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2" TargetMode="External"/><Relationship Id="rId92" Type="http://schemas.openxmlformats.org/officeDocument/2006/relationships/hyperlink" Target="https://zakupki.gov.ru/epz/order/notice/ea44/view/common-info.html?regNumber=0873400003921000420"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1" TargetMode="External"/><Relationship Id="rId24" Type="http://schemas.openxmlformats.org/officeDocument/2006/relationships/hyperlink" Target="https://zakupki.gov.ru/epz/order/notice/ea44/view/common-info.html?regNumber=0873400003921000390" TargetMode="External"/><Relationship Id="rId40" Type="http://schemas.openxmlformats.org/officeDocument/2006/relationships/hyperlink" Target="https://zakupki.gov.ru/epz/order/notice/ea44/view/common-info.html?regNumber=0873400003921000394" TargetMode="External"/><Relationship Id="rId45" Type="http://schemas.openxmlformats.org/officeDocument/2006/relationships/hyperlink" Target="https://zakupki.gov.ru/epz/order/notice/ea44/view/common-info.html?regNumber=0873400003921000387" TargetMode="External"/><Relationship Id="rId66" Type="http://schemas.openxmlformats.org/officeDocument/2006/relationships/hyperlink" Target="https://zakupki.gov.ru/epz/order/notice/ea44/view/common-info.html?regNumber=0873400003921000424" TargetMode="External"/><Relationship Id="rId87" Type="http://schemas.openxmlformats.org/officeDocument/2006/relationships/hyperlink" Target="https://zakupki.gov.ru/epz/order/notice/ea44/view/common-info.html?regNumber=0873400003921000430" TargetMode="External"/><Relationship Id="rId61" Type="http://schemas.openxmlformats.org/officeDocument/2006/relationships/hyperlink" Target="https://zakupki.gov.ru/epz/order/notice/ea44/view/common-info.html?regNumber=0873400003921000378" TargetMode="External"/><Relationship Id="rId82" Type="http://schemas.openxmlformats.org/officeDocument/2006/relationships/hyperlink" Target="https://zakupki.gov.ru/epz/order/notice/ea44/view/common-info.html?regNumber=0873400003921000415" TargetMode="External"/><Relationship Id="rId19" Type="http://schemas.openxmlformats.org/officeDocument/2006/relationships/hyperlink" Target="https://zakupki.gov.ru/epz/order/notice/ea44/view/supplier-results.html?regNumber=0873400003921000283" TargetMode="External"/><Relationship Id="rId14" Type="http://schemas.openxmlformats.org/officeDocument/2006/relationships/hyperlink" Target="https://zakupki.gov.ru/epz/order/notice/ea44/view/supplier-results.html?regNumber=0873400003921000250" TargetMode="External"/><Relationship Id="rId30" Type="http://schemas.openxmlformats.org/officeDocument/2006/relationships/hyperlink" Target="https://zakupki.gov.ru/epz/order/notice/ea44/view/supplier-results.html?regNumber=0873400003921000397" TargetMode="External"/><Relationship Id="rId35" Type="http://schemas.openxmlformats.org/officeDocument/2006/relationships/hyperlink" Target="https://zakupki.gov.ru/epz/order/notice/ea44/view/common-info.html?regNumber=0873400003921000433" TargetMode="External"/><Relationship Id="rId56" Type="http://schemas.openxmlformats.org/officeDocument/2006/relationships/hyperlink" Target="https://zakupki.gov.ru/epz/order/notice/ea44/view/common-info.html?regNumber=0873400003921000368" TargetMode="External"/><Relationship Id="rId77" Type="http://schemas.openxmlformats.org/officeDocument/2006/relationships/hyperlink" Target="https://zakupki.gov.ru/epz/order/notice/ea44/view/common-info.html?regNumber=087340000392100040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1"/>
  <sheetViews>
    <sheetView tabSelected="1" view="pageBreakPreview" zoomScale="70" zoomScaleNormal="70" zoomScaleSheetLayoutView="70" workbookViewId="0">
      <pane xSplit="1" ySplit="2" topLeftCell="B132" activePane="bottomRight" state="frozen"/>
      <selection pane="topRight" activeCell="C1" sqref="C1"/>
      <selection pane="bottomLeft" activeCell="A3" sqref="A3"/>
      <selection pane="bottomRight" activeCell="D5" sqref="D5"/>
    </sheetView>
  </sheetViews>
  <sheetFormatPr defaultRowHeight="15.75" x14ac:dyDescent="0.25"/>
  <cols>
    <col min="1" max="1" width="26.7109375" style="3" customWidth="1"/>
    <col min="2" max="2" width="13" style="31" customWidth="1"/>
    <col min="3" max="3" width="18.5703125" style="3" customWidth="1"/>
    <col min="4" max="4" width="27.42578125" style="32" customWidth="1"/>
    <col min="5" max="5" width="13.85546875" style="31" customWidth="1"/>
    <col min="6" max="6" width="32.85546875" style="3" customWidth="1"/>
    <col min="7" max="7" width="22.140625" style="32" customWidth="1"/>
    <col min="8" max="8" width="30.85546875" style="32" customWidth="1"/>
    <col min="9" max="9" width="19.85546875" style="3" customWidth="1"/>
    <col min="10" max="11" width="20.140625" style="3" customWidth="1"/>
    <col min="12" max="12" width="18.5703125" style="3" customWidth="1"/>
    <col min="13" max="13" width="17.140625" style="3" customWidth="1"/>
    <col min="14" max="14" width="16.28515625" style="3" customWidth="1"/>
    <col min="15" max="15" width="17.5703125" style="33" customWidth="1"/>
    <col min="16" max="16" width="17.5703125" style="3" customWidth="1"/>
    <col min="17" max="17" width="9.140625" style="3"/>
    <col min="18" max="18" width="17.28515625" style="32" customWidth="1"/>
    <col min="19" max="19" width="33.28515625" style="32" customWidth="1"/>
    <col min="20" max="20" width="16.140625" style="31" customWidth="1"/>
    <col min="21" max="21" width="15.140625" style="31" customWidth="1"/>
    <col min="22" max="22" width="13.28515625" style="31" customWidth="1"/>
    <col min="23" max="23" width="16.7109375" style="32" customWidth="1"/>
    <col min="24" max="16384" width="9.140625" style="3"/>
  </cols>
  <sheetData>
    <row r="1" spans="1:23" ht="103.5" customHeight="1" x14ac:dyDescent="0.25">
      <c r="A1" s="11" t="s">
        <v>10</v>
      </c>
      <c r="B1" s="12" t="s">
        <v>0</v>
      </c>
      <c r="C1" s="13" t="s">
        <v>44</v>
      </c>
      <c r="D1" s="10" t="s">
        <v>4</v>
      </c>
      <c r="E1" s="12" t="s">
        <v>1</v>
      </c>
      <c r="F1" s="10" t="s">
        <v>2</v>
      </c>
      <c r="G1" s="10" t="s">
        <v>3</v>
      </c>
      <c r="H1" s="10" t="s">
        <v>5</v>
      </c>
      <c r="I1" s="15" t="s">
        <v>11</v>
      </c>
      <c r="J1" s="15" t="s">
        <v>12</v>
      </c>
      <c r="K1" s="15" t="s">
        <v>128</v>
      </c>
      <c r="L1" s="14" t="s">
        <v>16</v>
      </c>
      <c r="M1" s="14"/>
      <c r="N1" s="14"/>
      <c r="O1" s="14"/>
      <c r="P1" s="14" t="s">
        <v>172</v>
      </c>
      <c r="Q1" s="14" t="s">
        <v>14</v>
      </c>
      <c r="R1" s="16" t="s">
        <v>13</v>
      </c>
      <c r="S1" s="16" t="s">
        <v>15</v>
      </c>
      <c r="T1" s="12" t="s">
        <v>18</v>
      </c>
      <c r="U1" s="12"/>
      <c r="V1" s="12"/>
      <c r="W1" s="16" t="s">
        <v>56</v>
      </c>
    </row>
    <row r="2" spans="1:23" ht="44.25" customHeight="1" x14ac:dyDescent="0.25">
      <c r="A2" s="11"/>
      <c r="B2" s="12"/>
      <c r="C2" s="13"/>
      <c r="D2" s="10"/>
      <c r="E2" s="12"/>
      <c r="F2" s="10"/>
      <c r="G2" s="10"/>
      <c r="H2" s="10"/>
      <c r="I2" s="15"/>
      <c r="J2" s="15"/>
      <c r="K2" s="15"/>
      <c r="L2" s="9" t="s">
        <v>17</v>
      </c>
      <c r="M2" s="9" t="s">
        <v>7</v>
      </c>
      <c r="N2" s="9" t="s">
        <v>8</v>
      </c>
      <c r="O2" s="9" t="s">
        <v>9</v>
      </c>
      <c r="P2" s="14"/>
      <c r="Q2" s="14"/>
      <c r="R2" s="16"/>
      <c r="S2" s="16"/>
      <c r="T2" s="6" t="s">
        <v>7</v>
      </c>
      <c r="U2" s="6" t="s">
        <v>8</v>
      </c>
      <c r="V2" s="6" t="s">
        <v>9</v>
      </c>
      <c r="W2" s="16"/>
    </row>
    <row r="3" spans="1:23" ht="62.25" customHeight="1" x14ac:dyDescent="0.25">
      <c r="A3" s="34" t="s">
        <v>24</v>
      </c>
      <c r="B3" s="35">
        <v>44267</v>
      </c>
      <c r="C3" s="36" t="s">
        <v>30</v>
      </c>
      <c r="D3" s="37" t="s">
        <v>45</v>
      </c>
      <c r="E3" s="35">
        <v>44302</v>
      </c>
      <c r="F3" s="34" t="s">
        <v>38</v>
      </c>
      <c r="G3" s="36" t="s">
        <v>104</v>
      </c>
      <c r="H3" s="36" t="s">
        <v>26</v>
      </c>
      <c r="I3" s="38" t="e">
        <f>N3*#REF!</f>
        <v>#REF!</v>
      </c>
      <c r="J3" s="1">
        <v>6217442799.2600002</v>
      </c>
      <c r="K3" s="1">
        <v>18652328397.779999</v>
      </c>
      <c r="L3" s="38">
        <v>91066929</v>
      </c>
      <c r="M3" s="38" t="s">
        <v>33</v>
      </c>
      <c r="N3" s="38">
        <v>30355643</v>
      </c>
      <c r="O3" s="38">
        <v>30355643</v>
      </c>
      <c r="P3" s="38"/>
      <c r="Q3" s="39" t="s">
        <v>22</v>
      </c>
      <c r="R3" s="36" t="s">
        <v>42</v>
      </c>
      <c r="S3" s="36" t="s">
        <v>41</v>
      </c>
      <c r="T3" s="35">
        <v>44378</v>
      </c>
      <c r="U3" s="35">
        <v>44651</v>
      </c>
      <c r="V3" s="35">
        <v>45016</v>
      </c>
      <c r="W3" s="40" t="s">
        <v>57</v>
      </c>
    </row>
    <row r="4" spans="1:23" ht="113.25" customHeight="1" x14ac:dyDescent="0.25">
      <c r="A4" s="34" t="s">
        <v>25</v>
      </c>
      <c r="B4" s="35">
        <v>44267</v>
      </c>
      <c r="C4" s="36" t="s">
        <v>30</v>
      </c>
      <c r="D4" s="37" t="s">
        <v>46</v>
      </c>
      <c r="E4" s="35">
        <v>44305</v>
      </c>
      <c r="F4" s="34" t="s">
        <v>39</v>
      </c>
      <c r="G4" s="23" t="s">
        <v>61</v>
      </c>
      <c r="H4" s="36" t="s">
        <v>27</v>
      </c>
      <c r="I4" s="38">
        <v>4514726372.6800003</v>
      </c>
      <c r="J4" s="1">
        <v>4514726372.6800003</v>
      </c>
      <c r="K4" s="1">
        <v>13544179118.040001</v>
      </c>
      <c r="L4" s="38">
        <v>44000322</v>
      </c>
      <c r="M4" s="38">
        <v>6360000</v>
      </c>
      <c r="N4" s="38">
        <v>4200000</v>
      </c>
      <c r="O4" s="38">
        <v>4106774</v>
      </c>
      <c r="P4" s="38"/>
      <c r="Q4" s="39" t="s">
        <v>22</v>
      </c>
      <c r="R4" s="36" t="s">
        <v>29</v>
      </c>
      <c r="S4" s="36" t="s">
        <v>40</v>
      </c>
      <c r="T4" s="35">
        <v>44561</v>
      </c>
      <c r="U4" s="35">
        <v>44926</v>
      </c>
      <c r="V4" s="35">
        <v>45291</v>
      </c>
      <c r="W4" s="40" t="s">
        <v>57</v>
      </c>
    </row>
    <row r="5" spans="1:23" ht="61.5" customHeight="1" x14ac:dyDescent="0.25">
      <c r="A5" s="34" t="s">
        <v>573</v>
      </c>
      <c r="B5" s="35">
        <v>44267</v>
      </c>
      <c r="C5" s="36" t="s">
        <v>30</v>
      </c>
      <c r="D5" s="37" t="s">
        <v>574</v>
      </c>
      <c r="E5" s="35">
        <v>44306</v>
      </c>
      <c r="F5" s="34" t="s">
        <v>575</v>
      </c>
      <c r="G5" s="23" t="s">
        <v>65</v>
      </c>
      <c r="H5" s="36" t="s">
        <v>576</v>
      </c>
      <c r="I5" s="38">
        <v>8269045237.5600004</v>
      </c>
      <c r="J5" s="1">
        <v>8269045237.5600004</v>
      </c>
      <c r="K5" s="1">
        <v>8269045237.5600004</v>
      </c>
      <c r="L5" s="38">
        <v>40941948</v>
      </c>
      <c r="M5" s="38">
        <v>13647316</v>
      </c>
      <c r="N5" s="38">
        <v>13647316</v>
      </c>
      <c r="O5" s="38">
        <v>13647316</v>
      </c>
      <c r="P5" s="38"/>
      <c r="Q5" s="39" t="s">
        <v>22</v>
      </c>
      <c r="R5" s="36" t="s">
        <v>577</v>
      </c>
      <c r="S5" s="36" t="s">
        <v>578</v>
      </c>
      <c r="T5" s="35">
        <v>44530</v>
      </c>
      <c r="U5" s="35">
        <v>44774</v>
      </c>
      <c r="V5" s="35">
        <v>45108</v>
      </c>
      <c r="W5" s="40" t="s">
        <v>579</v>
      </c>
    </row>
    <row r="6" spans="1:23" ht="44.25" customHeight="1" x14ac:dyDescent="0.25">
      <c r="A6" s="34" t="s">
        <v>31</v>
      </c>
      <c r="B6" s="22">
        <v>44301</v>
      </c>
      <c r="C6" s="23" t="s">
        <v>30</v>
      </c>
      <c r="D6" s="41" t="s">
        <v>58</v>
      </c>
      <c r="E6" s="22">
        <v>44368</v>
      </c>
      <c r="F6" s="21" t="s">
        <v>49</v>
      </c>
      <c r="G6" s="42" t="s">
        <v>61</v>
      </c>
      <c r="H6" s="24" t="s">
        <v>34</v>
      </c>
      <c r="I6" s="25">
        <v>234317302.96000001</v>
      </c>
      <c r="J6" s="9">
        <v>234317302.96000001</v>
      </c>
      <c r="K6" s="9">
        <v>702951908.88</v>
      </c>
      <c r="L6" s="25">
        <v>372072</v>
      </c>
      <c r="M6" s="25">
        <v>124024</v>
      </c>
      <c r="N6" s="25">
        <v>124024</v>
      </c>
      <c r="O6" s="25">
        <v>124024</v>
      </c>
      <c r="P6" s="25"/>
      <c r="Q6" s="43" t="s">
        <v>35</v>
      </c>
      <c r="R6" s="24" t="s">
        <v>50</v>
      </c>
      <c r="S6" s="24" t="s">
        <v>51</v>
      </c>
      <c r="T6" s="22">
        <v>44392</v>
      </c>
      <c r="U6" s="22">
        <v>44652</v>
      </c>
      <c r="V6" s="22">
        <v>45017</v>
      </c>
      <c r="W6" s="40" t="s">
        <v>57</v>
      </c>
    </row>
    <row r="7" spans="1:23" ht="44.25" customHeight="1" x14ac:dyDescent="0.25">
      <c r="A7" s="34" t="s">
        <v>32</v>
      </c>
      <c r="B7" s="22">
        <v>44301</v>
      </c>
      <c r="C7" s="23" t="s">
        <v>30</v>
      </c>
      <c r="D7" s="41" t="s">
        <v>59</v>
      </c>
      <c r="E7" s="22">
        <v>44368</v>
      </c>
      <c r="F7" s="21" t="s">
        <v>52</v>
      </c>
      <c r="G7" s="42" t="s">
        <v>61</v>
      </c>
      <c r="H7" s="24" t="s">
        <v>36</v>
      </c>
      <c r="I7" s="25">
        <v>188459323.84</v>
      </c>
      <c r="J7" s="9">
        <v>188459323.84</v>
      </c>
      <c r="K7" s="9">
        <v>565377971.51999998</v>
      </c>
      <c r="L7" s="25">
        <v>541218</v>
      </c>
      <c r="M7" s="25">
        <v>180406</v>
      </c>
      <c r="N7" s="25">
        <v>180406</v>
      </c>
      <c r="O7" s="25">
        <v>180406</v>
      </c>
      <c r="P7" s="25"/>
      <c r="Q7" s="43" t="s">
        <v>35</v>
      </c>
      <c r="R7" s="24" t="s">
        <v>53</v>
      </c>
      <c r="S7" s="24" t="s">
        <v>54</v>
      </c>
      <c r="T7" s="22">
        <v>44392</v>
      </c>
      <c r="U7" s="22">
        <v>44652</v>
      </c>
      <c r="V7" s="22">
        <v>45017</v>
      </c>
      <c r="W7" s="40" t="s">
        <v>57</v>
      </c>
    </row>
    <row r="8" spans="1:23" ht="63" customHeight="1" x14ac:dyDescent="0.25">
      <c r="A8" s="21" t="s">
        <v>66</v>
      </c>
      <c r="B8" s="22">
        <v>44432</v>
      </c>
      <c r="C8" s="23">
        <v>1416</v>
      </c>
      <c r="D8" s="41" t="s">
        <v>96</v>
      </c>
      <c r="E8" s="22">
        <v>44453</v>
      </c>
      <c r="F8" s="21" t="s">
        <v>90</v>
      </c>
      <c r="G8" s="24" t="s">
        <v>91</v>
      </c>
      <c r="H8" s="24" t="s">
        <v>67</v>
      </c>
      <c r="I8" s="25">
        <v>235320541.12</v>
      </c>
      <c r="J8" s="9">
        <f>I8</f>
        <v>235320541.12</v>
      </c>
      <c r="K8" s="9">
        <f>J8</f>
        <v>235320541.12</v>
      </c>
      <c r="L8" s="25">
        <v>39178.300000000003</v>
      </c>
      <c r="M8" s="25">
        <v>31794</v>
      </c>
      <c r="N8" s="25">
        <v>7384.3</v>
      </c>
      <c r="O8" s="25"/>
      <c r="P8" s="43"/>
      <c r="Q8" s="43" t="s">
        <v>21</v>
      </c>
      <c r="R8" s="24" t="s">
        <v>55</v>
      </c>
      <c r="S8" s="24" t="s">
        <v>63</v>
      </c>
      <c r="T8" s="22">
        <v>44593</v>
      </c>
      <c r="U8" s="22">
        <v>44682</v>
      </c>
      <c r="V8" s="22"/>
      <c r="W8" s="8" t="s">
        <v>57</v>
      </c>
    </row>
    <row r="9" spans="1:23" ht="44.25" customHeight="1" x14ac:dyDescent="0.25">
      <c r="A9" s="21" t="s">
        <v>68</v>
      </c>
      <c r="B9" s="22">
        <v>44432</v>
      </c>
      <c r="C9" s="23">
        <v>1416</v>
      </c>
      <c r="D9" s="41" t="s">
        <v>97</v>
      </c>
      <c r="E9" s="22">
        <v>44453</v>
      </c>
      <c r="F9" s="21" t="s">
        <v>92</v>
      </c>
      <c r="G9" s="24" t="s">
        <v>62</v>
      </c>
      <c r="H9" s="24" t="s">
        <v>69</v>
      </c>
      <c r="I9" s="25">
        <v>55488105</v>
      </c>
      <c r="J9" s="9">
        <v>44297910</v>
      </c>
      <c r="K9" s="9">
        <v>55488105</v>
      </c>
      <c r="L9" s="25">
        <v>4435500</v>
      </c>
      <c r="M9" s="25">
        <v>3541000</v>
      </c>
      <c r="N9" s="25">
        <v>894500</v>
      </c>
      <c r="O9" s="25"/>
      <c r="P9" s="23"/>
      <c r="Q9" s="43" t="s">
        <v>19</v>
      </c>
      <c r="R9" s="24" t="s">
        <v>20</v>
      </c>
      <c r="S9" s="24" t="s">
        <v>64</v>
      </c>
      <c r="T9" s="22">
        <v>44593</v>
      </c>
      <c r="U9" s="22">
        <v>44652</v>
      </c>
      <c r="V9" s="22"/>
      <c r="W9" s="40" t="s">
        <v>57</v>
      </c>
    </row>
    <row r="10" spans="1:23" ht="44.25" customHeight="1" x14ac:dyDescent="0.25">
      <c r="A10" s="21" t="s">
        <v>71</v>
      </c>
      <c r="B10" s="22">
        <v>44432</v>
      </c>
      <c r="C10" s="23">
        <v>1416</v>
      </c>
      <c r="D10" s="41" t="s">
        <v>110</v>
      </c>
      <c r="E10" s="22">
        <v>44481</v>
      </c>
      <c r="F10" s="21" t="s">
        <v>111</v>
      </c>
      <c r="G10" s="23" t="s">
        <v>112</v>
      </c>
      <c r="H10" s="24" t="s">
        <v>70</v>
      </c>
      <c r="I10" s="25">
        <v>917378499</v>
      </c>
      <c r="J10" s="9">
        <v>651100223</v>
      </c>
      <c r="K10" s="9">
        <v>917378499</v>
      </c>
      <c r="L10" s="25">
        <v>257700</v>
      </c>
      <c r="M10" s="25">
        <v>182900</v>
      </c>
      <c r="N10" s="25">
        <v>74800</v>
      </c>
      <c r="O10" s="25"/>
      <c r="P10" s="23"/>
      <c r="Q10" s="43" t="s">
        <v>21</v>
      </c>
      <c r="R10" s="24" t="s">
        <v>113</v>
      </c>
      <c r="S10" s="9" t="s">
        <v>98</v>
      </c>
      <c r="T10" s="22">
        <v>44593</v>
      </c>
      <c r="U10" s="22">
        <v>44681</v>
      </c>
      <c r="V10" s="22"/>
      <c r="W10" s="40" t="s">
        <v>57</v>
      </c>
    </row>
    <row r="11" spans="1:23" ht="63" x14ac:dyDescent="0.25">
      <c r="A11" s="21" t="s">
        <v>72</v>
      </c>
      <c r="B11" s="22">
        <v>44432</v>
      </c>
      <c r="C11" s="23">
        <v>1416</v>
      </c>
      <c r="D11" s="41" t="s">
        <v>107</v>
      </c>
      <c r="E11" s="22">
        <v>44481</v>
      </c>
      <c r="F11" s="21" t="s">
        <v>108</v>
      </c>
      <c r="G11" s="24" t="s">
        <v>91</v>
      </c>
      <c r="H11" s="24" t="s">
        <v>73</v>
      </c>
      <c r="I11" s="25">
        <v>993275973.13999999</v>
      </c>
      <c r="J11" s="9">
        <f>I11</f>
        <v>993275973.13999999</v>
      </c>
      <c r="K11" s="9">
        <f>J11</f>
        <v>993275973.13999999</v>
      </c>
      <c r="L11" s="25">
        <v>165368.5</v>
      </c>
      <c r="M11" s="25">
        <v>134253</v>
      </c>
      <c r="N11" s="25">
        <v>31115.5</v>
      </c>
      <c r="O11" s="25"/>
      <c r="P11" s="43"/>
      <c r="Q11" s="43" t="s">
        <v>21</v>
      </c>
      <c r="R11" s="24" t="s">
        <v>55</v>
      </c>
      <c r="S11" s="24" t="s">
        <v>63</v>
      </c>
      <c r="T11" s="22">
        <v>44593</v>
      </c>
      <c r="U11" s="22">
        <v>44682</v>
      </c>
      <c r="V11" s="22"/>
      <c r="W11" s="8" t="s">
        <v>57</v>
      </c>
    </row>
    <row r="12" spans="1:23" ht="94.5" x14ac:dyDescent="0.25">
      <c r="A12" s="21" t="s">
        <v>74</v>
      </c>
      <c r="B12" s="22">
        <v>44432</v>
      </c>
      <c r="C12" s="23">
        <v>1416</v>
      </c>
      <c r="D12" s="41" t="s">
        <v>114</v>
      </c>
      <c r="E12" s="22">
        <v>44475</v>
      </c>
      <c r="F12" s="21" t="s">
        <v>115</v>
      </c>
      <c r="G12" s="24" t="s">
        <v>116</v>
      </c>
      <c r="H12" s="24" t="s">
        <v>75</v>
      </c>
      <c r="I12" s="25">
        <v>726541131.69000006</v>
      </c>
      <c r="J12" s="9">
        <f>I12</f>
        <v>726541131.69000006</v>
      </c>
      <c r="K12" s="9">
        <f>J12</f>
        <v>726541131.69000006</v>
      </c>
      <c r="L12" s="25">
        <v>598977</v>
      </c>
      <c r="M12" s="25">
        <v>400000</v>
      </c>
      <c r="N12" s="25">
        <v>198977</v>
      </c>
      <c r="O12" s="25"/>
      <c r="P12" s="43"/>
      <c r="Q12" s="43" t="s">
        <v>21</v>
      </c>
      <c r="R12" s="24" t="s">
        <v>437</v>
      </c>
      <c r="S12" s="24" t="s">
        <v>328</v>
      </c>
      <c r="T12" s="22">
        <v>44593</v>
      </c>
      <c r="U12" s="22">
        <v>44652</v>
      </c>
      <c r="V12" s="22"/>
      <c r="W12" s="8" t="s">
        <v>57</v>
      </c>
    </row>
    <row r="13" spans="1:23" ht="44.25" customHeight="1" x14ac:dyDescent="0.25">
      <c r="A13" s="21" t="s">
        <v>77</v>
      </c>
      <c r="B13" s="22">
        <v>44432</v>
      </c>
      <c r="C13" s="23">
        <v>1416</v>
      </c>
      <c r="D13" s="41" t="s">
        <v>123</v>
      </c>
      <c r="E13" s="22">
        <v>44476</v>
      </c>
      <c r="F13" s="21" t="s">
        <v>124</v>
      </c>
      <c r="G13" s="23" t="s">
        <v>112</v>
      </c>
      <c r="H13" s="24" t="s">
        <v>76</v>
      </c>
      <c r="I13" s="25">
        <v>477378567</v>
      </c>
      <c r="J13" s="9">
        <v>338757229.19999999</v>
      </c>
      <c r="K13" s="9">
        <v>477378567</v>
      </c>
      <c r="L13" s="25">
        <v>134100</v>
      </c>
      <c r="M13" s="25">
        <v>95160</v>
      </c>
      <c r="N13" s="25">
        <v>38940</v>
      </c>
      <c r="O13" s="25"/>
      <c r="P13" s="23"/>
      <c r="Q13" s="43" t="s">
        <v>21</v>
      </c>
      <c r="R13" s="24" t="s">
        <v>113</v>
      </c>
      <c r="S13" s="24" t="s">
        <v>98</v>
      </c>
      <c r="T13" s="22">
        <v>44593</v>
      </c>
      <c r="U13" s="22">
        <v>44681</v>
      </c>
      <c r="V13" s="22"/>
      <c r="W13" s="40" t="s">
        <v>57</v>
      </c>
    </row>
    <row r="14" spans="1:23" ht="44.25" customHeight="1" x14ac:dyDescent="0.25">
      <c r="A14" s="21" t="s">
        <v>78</v>
      </c>
      <c r="B14" s="22">
        <v>44432</v>
      </c>
      <c r="C14" s="23">
        <v>1416</v>
      </c>
      <c r="D14" s="41" t="s">
        <v>117</v>
      </c>
      <c r="E14" s="22">
        <v>44481</v>
      </c>
      <c r="F14" s="21" t="s">
        <v>118</v>
      </c>
      <c r="G14" s="23" t="s">
        <v>112</v>
      </c>
      <c r="H14" s="24" t="s">
        <v>76</v>
      </c>
      <c r="I14" s="25">
        <v>912679470.60000002</v>
      </c>
      <c r="J14" s="9">
        <v>647682747.79999995</v>
      </c>
      <c r="K14" s="9">
        <v>912679470.60000002</v>
      </c>
      <c r="L14" s="25">
        <v>256380</v>
      </c>
      <c r="M14" s="25">
        <v>181940</v>
      </c>
      <c r="N14" s="25">
        <v>74440</v>
      </c>
      <c r="O14" s="25"/>
      <c r="P14" s="23"/>
      <c r="Q14" s="43" t="s">
        <v>21</v>
      </c>
      <c r="R14" s="24" t="s">
        <v>113</v>
      </c>
      <c r="S14" s="9" t="s">
        <v>98</v>
      </c>
      <c r="T14" s="22">
        <v>44593</v>
      </c>
      <c r="U14" s="22">
        <v>44681</v>
      </c>
      <c r="V14" s="22"/>
      <c r="W14" s="40" t="s">
        <v>57</v>
      </c>
    </row>
    <row r="15" spans="1:23" ht="121.5" customHeight="1" x14ac:dyDescent="0.25">
      <c r="A15" s="21" t="s">
        <v>80</v>
      </c>
      <c r="B15" s="22">
        <v>44432</v>
      </c>
      <c r="C15" s="23">
        <v>1416</v>
      </c>
      <c r="D15" s="41" t="s">
        <v>119</v>
      </c>
      <c r="E15" s="22">
        <v>44475</v>
      </c>
      <c r="F15" s="21" t="s">
        <v>101</v>
      </c>
      <c r="G15" s="24" t="s">
        <v>65</v>
      </c>
      <c r="H15" s="24" t="s">
        <v>79</v>
      </c>
      <c r="I15" s="25">
        <v>644584400</v>
      </c>
      <c r="J15" s="9">
        <f>I15</f>
        <v>644584400</v>
      </c>
      <c r="K15" s="9">
        <f>J15</f>
        <v>644584400</v>
      </c>
      <c r="L15" s="25">
        <v>13290400</v>
      </c>
      <c r="M15" s="25">
        <v>13290400</v>
      </c>
      <c r="N15" s="25"/>
      <c r="O15" s="25"/>
      <c r="P15" s="43"/>
      <c r="Q15" s="43" t="s">
        <v>81</v>
      </c>
      <c r="R15" s="24" t="s">
        <v>102</v>
      </c>
      <c r="S15" s="24" t="s">
        <v>103</v>
      </c>
      <c r="T15" s="22">
        <v>44576</v>
      </c>
      <c r="U15" s="22"/>
      <c r="V15" s="22"/>
      <c r="W15" s="8" t="s">
        <v>57</v>
      </c>
    </row>
    <row r="16" spans="1:23" ht="44.25" customHeight="1" x14ac:dyDescent="0.25">
      <c r="A16" s="21" t="s">
        <v>83</v>
      </c>
      <c r="B16" s="22">
        <v>44432</v>
      </c>
      <c r="C16" s="23">
        <v>1416</v>
      </c>
      <c r="D16" s="41" t="s">
        <v>95</v>
      </c>
      <c r="E16" s="22">
        <v>44456</v>
      </c>
      <c r="F16" s="21" t="s">
        <v>93</v>
      </c>
      <c r="G16" s="24" t="s">
        <v>62</v>
      </c>
      <c r="H16" s="24" t="s">
        <v>82</v>
      </c>
      <c r="I16" s="25">
        <v>107012720</v>
      </c>
      <c r="J16" s="9">
        <v>89507400</v>
      </c>
      <c r="K16" s="9">
        <v>107012720</v>
      </c>
      <c r="L16" s="25">
        <v>8644000</v>
      </c>
      <c r="M16" s="25">
        <v>7230000</v>
      </c>
      <c r="N16" s="25">
        <v>1414000</v>
      </c>
      <c r="O16" s="25">
        <v>0</v>
      </c>
      <c r="P16" s="23"/>
      <c r="Q16" s="43" t="s">
        <v>19</v>
      </c>
      <c r="R16" s="24" t="s">
        <v>20</v>
      </c>
      <c r="S16" s="24" t="s">
        <v>94</v>
      </c>
      <c r="T16" s="22">
        <v>44593</v>
      </c>
      <c r="U16" s="22">
        <v>44652</v>
      </c>
      <c r="V16" s="22"/>
      <c r="W16" s="40" t="s">
        <v>57</v>
      </c>
    </row>
    <row r="17" spans="1:23" ht="44.25" customHeight="1" x14ac:dyDescent="0.25">
      <c r="A17" s="21" t="s">
        <v>277</v>
      </c>
      <c r="B17" s="22">
        <v>44432</v>
      </c>
      <c r="C17" s="23">
        <v>1416</v>
      </c>
      <c r="D17" s="41" t="s">
        <v>278</v>
      </c>
      <c r="E17" s="22">
        <v>44477</v>
      </c>
      <c r="F17" s="21" t="s">
        <v>279</v>
      </c>
      <c r="G17" s="23" t="s">
        <v>61</v>
      </c>
      <c r="H17" s="24" t="s">
        <v>280</v>
      </c>
      <c r="I17" s="9">
        <v>889024042.79999995</v>
      </c>
      <c r="J17" s="9">
        <v>977745908.39999998</v>
      </c>
      <c r="K17" s="9">
        <v>977745908.39999998</v>
      </c>
      <c r="L17" s="25">
        <v>37910</v>
      </c>
      <c r="M17" s="25">
        <v>37910</v>
      </c>
      <c r="N17" s="25"/>
      <c r="O17" s="25"/>
      <c r="P17" s="23"/>
      <c r="Q17" s="43" t="s">
        <v>21</v>
      </c>
      <c r="R17" s="24" t="s">
        <v>48</v>
      </c>
      <c r="S17" s="24" t="s">
        <v>98</v>
      </c>
      <c r="T17" s="22">
        <v>44593</v>
      </c>
      <c r="U17" s="22"/>
      <c r="V17" s="22"/>
      <c r="W17" s="40" t="s">
        <v>57</v>
      </c>
    </row>
    <row r="18" spans="1:23" ht="44.25" customHeight="1" x14ac:dyDescent="0.25">
      <c r="A18" s="21" t="s">
        <v>281</v>
      </c>
      <c r="B18" s="22">
        <v>44432</v>
      </c>
      <c r="C18" s="23">
        <v>1416</v>
      </c>
      <c r="D18" s="41" t="s">
        <v>282</v>
      </c>
      <c r="E18" s="22">
        <v>44477</v>
      </c>
      <c r="F18" s="21" t="s">
        <v>283</v>
      </c>
      <c r="G18" s="23" t="s">
        <v>61</v>
      </c>
      <c r="H18" s="24" t="s">
        <v>280</v>
      </c>
      <c r="I18" s="25">
        <v>988062404.39999998</v>
      </c>
      <c r="J18" s="9">
        <v>1086842853.5999999</v>
      </c>
      <c r="K18" s="9">
        <v>1086842853.5999999</v>
      </c>
      <c r="L18" s="25">
        <v>42140</v>
      </c>
      <c r="M18" s="25">
        <v>42140</v>
      </c>
      <c r="N18" s="25"/>
      <c r="O18" s="25"/>
      <c r="P18" s="23"/>
      <c r="Q18" s="43" t="s">
        <v>21</v>
      </c>
      <c r="R18" s="24" t="s">
        <v>48</v>
      </c>
      <c r="S18" s="24" t="s">
        <v>98</v>
      </c>
      <c r="T18" s="22">
        <v>44593</v>
      </c>
      <c r="U18" s="22"/>
      <c r="V18" s="22"/>
      <c r="W18" s="40" t="s">
        <v>57</v>
      </c>
    </row>
    <row r="19" spans="1:23" ht="44.25" customHeight="1" x14ac:dyDescent="0.25">
      <c r="A19" s="21" t="s">
        <v>284</v>
      </c>
      <c r="B19" s="22">
        <v>44432</v>
      </c>
      <c r="C19" s="23">
        <v>1416</v>
      </c>
      <c r="D19" s="41" t="s">
        <v>285</v>
      </c>
      <c r="E19" s="22">
        <v>44477</v>
      </c>
      <c r="F19" s="21" t="s">
        <v>286</v>
      </c>
      <c r="G19" s="23" t="s">
        <v>61</v>
      </c>
      <c r="H19" s="24" t="s">
        <v>37</v>
      </c>
      <c r="I19" s="25">
        <v>867875226</v>
      </c>
      <c r="J19" s="9">
        <v>946496958.30999994</v>
      </c>
      <c r="K19" s="9">
        <v>946496958.30999994</v>
      </c>
      <c r="L19" s="44">
        <v>36698.389000000003</v>
      </c>
      <c r="M19" s="44">
        <v>36698.389000000003</v>
      </c>
      <c r="N19" s="25"/>
      <c r="O19" s="25"/>
      <c r="P19" s="23"/>
      <c r="Q19" s="43" t="s">
        <v>21</v>
      </c>
      <c r="R19" s="24" t="s">
        <v>48</v>
      </c>
      <c r="S19" s="24" t="s">
        <v>98</v>
      </c>
      <c r="T19" s="22">
        <v>44593</v>
      </c>
      <c r="U19" s="22"/>
      <c r="V19" s="22"/>
      <c r="W19" s="40" t="s">
        <v>57</v>
      </c>
    </row>
    <row r="20" spans="1:23" ht="94.5" customHeight="1" x14ac:dyDescent="0.25">
      <c r="A20" s="21" t="s">
        <v>85</v>
      </c>
      <c r="B20" s="22">
        <v>44432</v>
      </c>
      <c r="C20" s="23">
        <v>1416</v>
      </c>
      <c r="D20" s="41" t="s">
        <v>127</v>
      </c>
      <c r="E20" s="22">
        <v>44475</v>
      </c>
      <c r="F20" s="21" t="s">
        <v>99</v>
      </c>
      <c r="G20" s="24" t="s">
        <v>65</v>
      </c>
      <c r="H20" s="24" t="s">
        <v>84</v>
      </c>
      <c r="I20" s="25">
        <v>2930740060.5</v>
      </c>
      <c r="J20" s="9">
        <f>I20</f>
        <v>2930740060.5</v>
      </c>
      <c r="K20" s="9">
        <v>5861480121</v>
      </c>
      <c r="L20" s="25">
        <v>995310</v>
      </c>
      <c r="M20" s="25">
        <v>497655</v>
      </c>
      <c r="N20" s="25">
        <v>181245</v>
      </c>
      <c r="O20" s="25">
        <v>316410</v>
      </c>
      <c r="P20" s="25"/>
      <c r="Q20" s="43" t="s">
        <v>21</v>
      </c>
      <c r="R20" s="24" t="s">
        <v>60</v>
      </c>
      <c r="S20" s="24" t="s">
        <v>100</v>
      </c>
      <c r="T20" s="22">
        <v>44681</v>
      </c>
      <c r="U20" s="22">
        <v>44941</v>
      </c>
      <c r="V20" s="22">
        <v>45046</v>
      </c>
      <c r="W20" s="8" t="s">
        <v>57</v>
      </c>
    </row>
    <row r="21" spans="1:23" ht="63" customHeight="1" x14ac:dyDescent="0.25">
      <c r="A21" s="21" t="s">
        <v>87</v>
      </c>
      <c r="B21" s="22">
        <v>44446</v>
      </c>
      <c r="C21" s="23" t="s">
        <v>30</v>
      </c>
      <c r="D21" s="41" t="s">
        <v>125</v>
      </c>
      <c r="E21" s="22">
        <v>44476</v>
      </c>
      <c r="F21" s="21" t="s">
        <v>126</v>
      </c>
      <c r="G21" s="24" t="s">
        <v>61</v>
      </c>
      <c r="H21" s="24" t="s">
        <v>86</v>
      </c>
      <c r="I21" s="25">
        <v>493873856.39999998</v>
      </c>
      <c r="J21" s="9">
        <f>I21</f>
        <v>493873856.39999998</v>
      </c>
      <c r="K21" s="9">
        <v>493873856.39999998</v>
      </c>
      <c r="L21" s="25">
        <v>13044740</v>
      </c>
      <c r="M21" s="25">
        <v>13044740</v>
      </c>
      <c r="N21" s="25"/>
      <c r="O21" s="25"/>
      <c r="P21" s="43"/>
      <c r="Q21" s="43" t="s">
        <v>28</v>
      </c>
      <c r="R21" s="24" t="s">
        <v>122</v>
      </c>
      <c r="S21" s="24" t="s">
        <v>109</v>
      </c>
      <c r="T21" s="22">
        <v>44576</v>
      </c>
      <c r="U21" s="22"/>
      <c r="V21" s="22"/>
      <c r="W21" s="8" t="s">
        <v>57</v>
      </c>
    </row>
    <row r="22" spans="1:23" ht="63" customHeight="1" x14ac:dyDescent="0.25">
      <c r="A22" s="21" t="s">
        <v>88</v>
      </c>
      <c r="B22" s="22">
        <v>44446</v>
      </c>
      <c r="C22" s="23" t="s">
        <v>30</v>
      </c>
      <c r="D22" s="41" t="s">
        <v>105</v>
      </c>
      <c r="E22" s="22">
        <v>44477</v>
      </c>
      <c r="F22" s="21" t="s">
        <v>106</v>
      </c>
      <c r="G22" s="24" t="s">
        <v>61</v>
      </c>
      <c r="H22" s="24" t="s">
        <v>86</v>
      </c>
      <c r="I22" s="25">
        <v>492055062</v>
      </c>
      <c r="J22" s="9">
        <f>I22</f>
        <v>492055062</v>
      </c>
      <c r="K22" s="9">
        <v>492055062</v>
      </c>
      <c r="L22" s="25">
        <v>12996700</v>
      </c>
      <c r="M22" s="25">
        <v>12996700</v>
      </c>
      <c r="N22" s="25"/>
      <c r="O22" s="25"/>
      <c r="P22" s="43"/>
      <c r="Q22" s="43" t="s">
        <v>28</v>
      </c>
      <c r="R22" s="24" t="s">
        <v>122</v>
      </c>
      <c r="S22" s="24" t="s">
        <v>109</v>
      </c>
      <c r="T22" s="22">
        <v>44576</v>
      </c>
      <c r="U22" s="22"/>
      <c r="V22" s="22"/>
      <c r="W22" s="8" t="s">
        <v>57</v>
      </c>
    </row>
    <row r="23" spans="1:23" ht="63" customHeight="1" x14ac:dyDescent="0.25">
      <c r="A23" s="21" t="s">
        <v>89</v>
      </c>
      <c r="B23" s="22">
        <v>44446</v>
      </c>
      <c r="C23" s="23" t="s">
        <v>30</v>
      </c>
      <c r="D23" s="41" t="s">
        <v>120</v>
      </c>
      <c r="E23" s="22">
        <v>44476</v>
      </c>
      <c r="F23" s="21" t="s">
        <v>121</v>
      </c>
      <c r="G23" s="24" t="s">
        <v>61</v>
      </c>
      <c r="H23" s="24" t="s">
        <v>86</v>
      </c>
      <c r="I23" s="25">
        <v>497500655.10000002</v>
      </c>
      <c r="J23" s="9">
        <f>I23</f>
        <v>497500655.10000002</v>
      </c>
      <c r="K23" s="9">
        <v>497500655.10000002</v>
      </c>
      <c r="L23" s="25">
        <v>13140535</v>
      </c>
      <c r="M23" s="25">
        <v>13140535</v>
      </c>
      <c r="N23" s="25"/>
      <c r="O23" s="25"/>
      <c r="P23" s="43"/>
      <c r="Q23" s="43" t="s">
        <v>28</v>
      </c>
      <c r="R23" s="24" t="s">
        <v>122</v>
      </c>
      <c r="S23" s="24" t="s">
        <v>109</v>
      </c>
      <c r="T23" s="22">
        <v>44576</v>
      </c>
      <c r="U23" s="22"/>
      <c r="V23" s="22"/>
      <c r="W23" s="8" t="s">
        <v>57</v>
      </c>
    </row>
    <row r="24" spans="1:23" ht="150" customHeight="1" x14ac:dyDescent="0.25">
      <c r="A24" s="21" t="s">
        <v>129</v>
      </c>
      <c r="B24" s="22">
        <v>44526</v>
      </c>
      <c r="C24" s="23">
        <v>1416</v>
      </c>
      <c r="D24" s="45" t="s">
        <v>522</v>
      </c>
      <c r="E24" s="22">
        <v>44557</v>
      </c>
      <c r="F24" s="21" t="s">
        <v>326</v>
      </c>
      <c r="G24" s="24" t="s">
        <v>62</v>
      </c>
      <c r="H24" s="24" t="s">
        <v>141</v>
      </c>
      <c r="I24" s="25">
        <v>712977738</v>
      </c>
      <c r="J24" s="9">
        <f t="shared" ref="J24:K38" si="0">I24</f>
        <v>712977738</v>
      </c>
      <c r="K24" s="9">
        <v>1425955476</v>
      </c>
      <c r="L24" s="25">
        <f>M24+N24+O24</f>
        <v>196412600</v>
      </c>
      <c r="M24" s="43">
        <v>11520500</v>
      </c>
      <c r="N24" s="43">
        <v>86685800</v>
      </c>
      <c r="O24" s="25">
        <v>98206300</v>
      </c>
      <c r="P24" s="43"/>
      <c r="Q24" s="43" t="s">
        <v>19</v>
      </c>
      <c r="R24" s="24" t="s">
        <v>314</v>
      </c>
      <c r="S24" s="24" t="s">
        <v>315</v>
      </c>
      <c r="T24" s="22">
        <v>44607</v>
      </c>
      <c r="U24" s="22">
        <v>44743</v>
      </c>
      <c r="V24" s="22">
        <v>45108</v>
      </c>
      <c r="W24" s="8" t="s">
        <v>57</v>
      </c>
    </row>
    <row r="25" spans="1:23" ht="157.5" x14ac:dyDescent="0.25">
      <c r="A25" s="21" t="s">
        <v>130</v>
      </c>
      <c r="B25" s="22">
        <v>44526</v>
      </c>
      <c r="C25" s="23">
        <v>1416</v>
      </c>
      <c r="D25" s="45" t="s">
        <v>523</v>
      </c>
      <c r="E25" s="22">
        <v>44554</v>
      </c>
      <c r="F25" s="21" t="s">
        <v>312</v>
      </c>
      <c r="G25" s="24" t="s">
        <v>62</v>
      </c>
      <c r="H25" s="24" t="s">
        <v>142</v>
      </c>
      <c r="I25" s="25">
        <v>872173070.91999996</v>
      </c>
      <c r="J25" s="9">
        <f t="shared" si="0"/>
        <v>872173070.91999996</v>
      </c>
      <c r="K25" s="9">
        <v>1744346141.8399999</v>
      </c>
      <c r="L25" s="25">
        <f>M25+N25+O25</f>
        <v>162567208</v>
      </c>
      <c r="M25" s="43">
        <v>33894400</v>
      </c>
      <c r="N25" s="43">
        <v>47389204</v>
      </c>
      <c r="O25" s="25">
        <v>81283604</v>
      </c>
      <c r="P25" s="43"/>
      <c r="Q25" s="43" t="s">
        <v>19</v>
      </c>
      <c r="R25" s="24" t="s">
        <v>316</v>
      </c>
      <c r="S25" s="24" t="s">
        <v>317</v>
      </c>
      <c r="T25" s="22">
        <v>44607</v>
      </c>
      <c r="U25" s="22">
        <v>44743</v>
      </c>
      <c r="V25" s="22">
        <v>45108</v>
      </c>
      <c r="W25" s="8" t="s">
        <v>57</v>
      </c>
    </row>
    <row r="26" spans="1:23" ht="252" customHeight="1" x14ac:dyDescent="0.25">
      <c r="A26" s="21" t="s">
        <v>131</v>
      </c>
      <c r="B26" s="22">
        <v>44526</v>
      </c>
      <c r="C26" s="23">
        <v>1416</v>
      </c>
      <c r="D26" s="45" t="s">
        <v>524</v>
      </c>
      <c r="E26" s="22">
        <v>44554</v>
      </c>
      <c r="F26" s="21" t="s">
        <v>313</v>
      </c>
      <c r="G26" s="24" t="s">
        <v>62</v>
      </c>
      <c r="H26" s="24" t="s">
        <v>143</v>
      </c>
      <c r="I26" s="25">
        <v>1770314931.8399999</v>
      </c>
      <c r="J26" s="9">
        <f t="shared" si="0"/>
        <v>1770314931.8399999</v>
      </c>
      <c r="K26" s="9">
        <v>5591158343.6800003</v>
      </c>
      <c r="L26" s="25">
        <f>M26+N26+O26</f>
        <v>768016256</v>
      </c>
      <c r="M26" s="43">
        <v>140833000</v>
      </c>
      <c r="N26" s="43">
        <v>243175128</v>
      </c>
      <c r="O26" s="25">
        <v>384008128</v>
      </c>
      <c r="P26" s="43"/>
      <c r="Q26" s="43" t="s">
        <v>19</v>
      </c>
      <c r="R26" s="24" t="s">
        <v>314</v>
      </c>
      <c r="S26" s="24" t="s">
        <v>315</v>
      </c>
      <c r="T26" s="22">
        <v>44607</v>
      </c>
      <c r="U26" s="22">
        <v>44743</v>
      </c>
      <c r="V26" s="22">
        <v>45108</v>
      </c>
      <c r="W26" s="8" t="s">
        <v>57</v>
      </c>
    </row>
    <row r="27" spans="1:23" ht="78.75" customHeight="1" x14ac:dyDescent="0.25">
      <c r="A27" s="21" t="s">
        <v>132</v>
      </c>
      <c r="B27" s="22">
        <v>44526</v>
      </c>
      <c r="C27" s="23">
        <v>1416</v>
      </c>
      <c r="D27" s="41" t="s">
        <v>335</v>
      </c>
      <c r="E27" s="22">
        <v>44547</v>
      </c>
      <c r="F27" s="21" t="s">
        <v>245</v>
      </c>
      <c r="G27" s="24" t="s">
        <v>65</v>
      </c>
      <c r="H27" s="24" t="s">
        <v>144</v>
      </c>
      <c r="I27" s="25">
        <v>184688240</v>
      </c>
      <c r="J27" s="9">
        <f t="shared" si="0"/>
        <v>184688240</v>
      </c>
      <c r="K27" s="9">
        <f t="shared" si="0"/>
        <v>184688240</v>
      </c>
      <c r="L27" s="25">
        <v>3618500</v>
      </c>
      <c r="M27" s="43"/>
      <c r="N27" s="43"/>
      <c r="O27" s="25"/>
      <c r="P27" s="43"/>
      <c r="Q27" s="43" t="s">
        <v>23</v>
      </c>
      <c r="R27" s="24" t="s">
        <v>102</v>
      </c>
      <c r="S27" s="24" t="s">
        <v>250</v>
      </c>
      <c r="T27" s="22">
        <v>44682</v>
      </c>
      <c r="U27" s="22"/>
      <c r="V27" s="22"/>
      <c r="W27" s="8" t="s">
        <v>57</v>
      </c>
    </row>
    <row r="28" spans="1:23" ht="75" x14ac:dyDescent="0.25">
      <c r="A28" s="21" t="s">
        <v>133</v>
      </c>
      <c r="B28" s="22">
        <v>44526</v>
      </c>
      <c r="C28" s="23">
        <v>1416</v>
      </c>
      <c r="D28" s="45" t="s">
        <v>525</v>
      </c>
      <c r="E28" s="22">
        <v>44557</v>
      </c>
      <c r="F28" s="21" t="s">
        <v>429</v>
      </c>
      <c r="G28" s="24" t="s">
        <v>62</v>
      </c>
      <c r="H28" s="24" t="s">
        <v>145</v>
      </c>
      <c r="I28" s="25">
        <v>581087212</v>
      </c>
      <c r="J28" s="9">
        <f t="shared" si="0"/>
        <v>581087212</v>
      </c>
      <c r="K28" s="9">
        <f t="shared" si="0"/>
        <v>581087212</v>
      </c>
      <c r="L28" s="25">
        <f>M28+N28</f>
        <v>3305200</v>
      </c>
      <c r="M28" s="43">
        <v>2496000</v>
      </c>
      <c r="N28" s="43">
        <v>809200</v>
      </c>
      <c r="O28" s="25"/>
      <c r="P28" s="43"/>
      <c r="Q28" s="43" t="s">
        <v>23</v>
      </c>
      <c r="R28" s="24" t="s">
        <v>430</v>
      </c>
      <c r="S28" s="24" t="s">
        <v>421</v>
      </c>
      <c r="T28" s="22">
        <v>44607</v>
      </c>
      <c r="U28" s="22">
        <v>44666</v>
      </c>
      <c r="V28" s="22"/>
      <c r="W28" s="24" t="s">
        <v>57</v>
      </c>
    </row>
    <row r="29" spans="1:23" ht="183.75" customHeight="1" x14ac:dyDescent="0.25">
      <c r="A29" s="21" t="s">
        <v>134</v>
      </c>
      <c r="B29" s="22">
        <v>44526</v>
      </c>
      <c r="C29" s="23">
        <v>1416</v>
      </c>
      <c r="D29" s="45" t="s">
        <v>526</v>
      </c>
      <c r="E29" s="22">
        <v>44557</v>
      </c>
      <c r="F29" s="21" t="s">
        <v>431</v>
      </c>
      <c r="G29" s="24" t="s">
        <v>62</v>
      </c>
      <c r="H29" s="24" t="s">
        <v>147</v>
      </c>
      <c r="I29" s="25">
        <v>539346336</v>
      </c>
      <c r="J29" s="9">
        <f t="shared" si="0"/>
        <v>539346336</v>
      </c>
      <c r="K29" s="9">
        <f t="shared" si="0"/>
        <v>539346336</v>
      </c>
      <c r="L29" s="25">
        <f>M29+N29</f>
        <v>42535200</v>
      </c>
      <c r="M29" s="43">
        <v>23778000</v>
      </c>
      <c r="N29" s="43">
        <v>18757200</v>
      </c>
      <c r="O29" s="25"/>
      <c r="P29" s="43"/>
      <c r="Q29" s="43" t="s">
        <v>19</v>
      </c>
      <c r="R29" s="24" t="s">
        <v>432</v>
      </c>
      <c r="S29" s="24" t="s">
        <v>433</v>
      </c>
      <c r="T29" s="22">
        <v>44607</v>
      </c>
      <c r="U29" s="22">
        <v>44743</v>
      </c>
      <c r="V29" s="22"/>
      <c r="W29" s="24" t="s">
        <v>57</v>
      </c>
    </row>
    <row r="30" spans="1:23" ht="94.5" customHeight="1" x14ac:dyDescent="0.25">
      <c r="A30" s="21" t="s">
        <v>135</v>
      </c>
      <c r="B30" s="22">
        <v>44526</v>
      </c>
      <c r="C30" s="23">
        <v>1416</v>
      </c>
      <c r="D30" s="45" t="s">
        <v>527</v>
      </c>
      <c r="E30" s="22">
        <v>44554</v>
      </c>
      <c r="F30" s="21" t="s">
        <v>311</v>
      </c>
      <c r="G30" s="24" t="s">
        <v>62</v>
      </c>
      <c r="H30" s="24" t="s">
        <v>148</v>
      </c>
      <c r="I30" s="25">
        <v>332455200</v>
      </c>
      <c r="J30" s="9">
        <f t="shared" si="0"/>
        <v>332455200</v>
      </c>
      <c r="K30" s="9">
        <f t="shared" si="0"/>
        <v>332455200</v>
      </c>
      <c r="L30" s="25">
        <f>M30+N30</f>
        <v>25872000</v>
      </c>
      <c r="M30" s="43">
        <v>3312000</v>
      </c>
      <c r="N30" s="43">
        <v>22560000</v>
      </c>
      <c r="O30" s="25"/>
      <c r="P30" s="43"/>
      <c r="Q30" s="43" t="s">
        <v>19</v>
      </c>
      <c r="R30" s="24" t="s">
        <v>438</v>
      </c>
      <c r="S30" s="24" t="s">
        <v>64</v>
      </c>
      <c r="T30" s="22">
        <v>44607</v>
      </c>
      <c r="U30" s="22">
        <v>44743</v>
      </c>
      <c r="V30" s="22"/>
      <c r="W30" s="8" t="s">
        <v>57</v>
      </c>
    </row>
    <row r="31" spans="1:23" ht="94.5" customHeight="1" x14ac:dyDescent="0.25">
      <c r="A31" s="21" t="s">
        <v>136</v>
      </c>
      <c r="B31" s="22">
        <v>44526</v>
      </c>
      <c r="C31" s="23">
        <v>1416</v>
      </c>
      <c r="D31" s="41" t="s">
        <v>336</v>
      </c>
      <c r="E31" s="22">
        <v>44547</v>
      </c>
      <c r="F31" s="21" t="s">
        <v>247</v>
      </c>
      <c r="G31" s="24" t="s">
        <v>62</v>
      </c>
      <c r="H31" s="24" t="s">
        <v>146</v>
      </c>
      <c r="I31" s="25">
        <v>88117578</v>
      </c>
      <c r="J31" s="9">
        <f t="shared" si="0"/>
        <v>88117578</v>
      </c>
      <c r="K31" s="9">
        <f t="shared" si="0"/>
        <v>88117578</v>
      </c>
      <c r="L31" s="25">
        <v>3534600</v>
      </c>
      <c r="M31" s="43"/>
      <c r="N31" s="43"/>
      <c r="O31" s="25"/>
      <c r="P31" s="43"/>
      <c r="Q31" s="43" t="s">
        <v>19</v>
      </c>
      <c r="R31" s="24" t="s">
        <v>438</v>
      </c>
      <c r="S31" s="24" t="s">
        <v>64</v>
      </c>
      <c r="T31" s="22">
        <v>44607</v>
      </c>
      <c r="U31" s="22"/>
      <c r="V31" s="22"/>
      <c r="W31" s="8" t="s">
        <v>57</v>
      </c>
    </row>
    <row r="32" spans="1:23" ht="78.75" customHeight="1" x14ac:dyDescent="0.25">
      <c r="A32" s="21" t="s">
        <v>137</v>
      </c>
      <c r="B32" s="22">
        <v>44526</v>
      </c>
      <c r="C32" s="23">
        <v>1416</v>
      </c>
      <c r="D32" s="41" t="s">
        <v>337</v>
      </c>
      <c r="E32" s="22">
        <v>44547</v>
      </c>
      <c r="F32" s="21" t="s">
        <v>246</v>
      </c>
      <c r="G32" s="24" t="s">
        <v>61</v>
      </c>
      <c r="H32" s="24" t="s">
        <v>149</v>
      </c>
      <c r="I32" s="25">
        <v>123166056</v>
      </c>
      <c r="J32" s="9">
        <f t="shared" si="0"/>
        <v>123166056</v>
      </c>
      <c r="K32" s="9">
        <f t="shared" si="0"/>
        <v>123166056</v>
      </c>
      <c r="L32" s="25">
        <v>8205600</v>
      </c>
      <c r="M32" s="43"/>
      <c r="N32" s="43"/>
      <c r="O32" s="25"/>
      <c r="P32" s="43"/>
      <c r="Q32" s="43" t="s">
        <v>19</v>
      </c>
      <c r="R32" s="24" t="s">
        <v>323</v>
      </c>
      <c r="S32" s="24" t="s">
        <v>250</v>
      </c>
      <c r="T32" s="22">
        <v>44593</v>
      </c>
      <c r="U32" s="22"/>
      <c r="V32" s="22"/>
      <c r="W32" s="8" t="s">
        <v>57</v>
      </c>
    </row>
    <row r="33" spans="1:23" ht="78.75" customHeight="1" x14ac:dyDescent="0.25">
      <c r="A33" s="21" t="s">
        <v>138</v>
      </c>
      <c r="B33" s="22">
        <v>44526</v>
      </c>
      <c r="C33" s="23">
        <v>1416</v>
      </c>
      <c r="D33" s="41" t="s">
        <v>334</v>
      </c>
      <c r="E33" s="22">
        <v>44547</v>
      </c>
      <c r="F33" s="21" t="s">
        <v>248</v>
      </c>
      <c r="G33" s="24" t="s">
        <v>62</v>
      </c>
      <c r="H33" s="24" t="s">
        <v>150</v>
      </c>
      <c r="I33" s="25">
        <v>66010896</v>
      </c>
      <c r="J33" s="9">
        <f t="shared" si="0"/>
        <v>66010896</v>
      </c>
      <c r="K33" s="9">
        <f t="shared" si="0"/>
        <v>66010896</v>
      </c>
      <c r="L33" s="25">
        <f>M33+N33+O33</f>
        <v>8366400</v>
      </c>
      <c r="M33" s="43">
        <v>461750</v>
      </c>
      <c r="N33" s="43">
        <v>3721450</v>
      </c>
      <c r="O33" s="25">
        <v>4183200</v>
      </c>
      <c r="P33" s="43"/>
      <c r="Q33" s="43" t="s">
        <v>19</v>
      </c>
      <c r="R33" s="24" t="s">
        <v>252</v>
      </c>
      <c r="S33" s="24" t="s">
        <v>64</v>
      </c>
      <c r="T33" s="22">
        <v>44607</v>
      </c>
      <c r="U33" s="22">
        <v>44743</v>
      </c>
      <c r="V33" s="22">
        <v>45108</v>
      </c>
      <c r="W33" s="8" t="s">
        <v>57</v>
      </c>
    </row>
    <row r="34" spans="1:23" ht="78.75" customHeight="1" x14ac:dyDescent="0.25">
      <c r="A34" s="21" t="s">
        <v>139</v>
      </c>
      <c r="B34" s="22">
        <v>44526</v>
      </c>
      <c r="C34" s="23">
        <v>1416</v>
      </c>
      <c r="D34" s="41" t="s">
        <v>332</v>
      </c>
      <c r="E34" s="22">
        <v>44547</v>
      </c>
      <c r="F34" s="21" t="s">
        <v>249</v>
      </c>
      <c r="G34" s="24" t="s">
        <v>62</v>
      </c>
      <c r="H34" s="24" t="s">
        <v>151</v>
      </c>
      <c r="I34" s="25">
        <v>6107220</v>
      </c>
      <c r="J34" s="9">
        <f t="shared" si="0"/>
        <v>6107220</v>
      </c>
      <c r="K34" s="9">
        <f t="shared" si="0"/>
        <v>6107220</v>
      </c>
      <c r="L34" s="25">
        <f>M34+N34+O34</f>
        <v>786000</v>
      </c>
      <c r="M34" s="43">
        <v>196500</v>
      </c>
      <c r="N34" s="43">
        <v>196500</v>
      </c>
      <c r="O34" s="25">
        <v>393000</v>
      </c>
      <c r="P34" s="43"/>
      <c r="Q34" s="43" t="s">
        <v>19</v>
      </c>
      <c r="R34" s="24" t="s">
        <v>253</v>
      </c>
      <c r="S34" s="24" t="s">
        <v>250</v>
      </c>
      <c r="T34" s="22">
        <v>44607</v>
      </c>
      <c r="U34" s="22">
        <v>44743</v>
      </c>
      <c r="V34" s="22">
        <v>45108</v>
      </c>
      <c r="W34" s="8" t="s">
        <v>57</v>
      </c>
    </row>
    <row r="35" spans="1:23" ht="157.5" x14ac:dyDescent="0.25">
      <c r="A35" s="21" t="s">
        <v>140</v>
      </c>
      <c r="B35" s="22">
        <v>44526</v>
      </c>
      <c r="C35" s="23">
        <v>1416</v>
      </c>
      <c r="D35" s="45" t="s">
        <v>528</v>
      </c>
      <c r="E35" s="22">
        <v>44557</v>
      </c>
      <c r="F35" s="21" t="s">
        <v>331</v>
      </c>
      <c r="G35" s="24" t="s">
        <v>62</v>
      </c>
      <c r="H35" s="24" t="s">
        <v>152</v>
      </c>
      <c r="I35" s="25">
        <v>561912932</v>
      </c>
      <c r="J35" s="9">
        <f t="shared" si="0"/>
        <v>561912932</v>
      </c>
      <c r="K35" s="9">
        <f t="shared" si="0"/>
        <v>561912932</v>
      </c>
      <c r="L35" s="25">
        <f>M35+N35+O35</f>
        <v>52368400</v>
      </c>
      <c r="M35" s="43">
        <v>11609400</v>
      </c>
      <c r="N35" s="43">
        <v>14574800</v>
      </c>
      <c r="O35" s="25">
        <v>26184200</v>
      </c>
      <c r="P35" s="43"/>
      <c r="Q35" s="43" t="s">
        <v>19</v>
      </c>
      <c r="R35" s="24" t="s">
        <v>316</v>
      </c>
      <c r="S35" s="24" t="s">
        <v>317</v>
      </c>
      <c r="T35" s="22">
        <v>44607</v>
      </c>
      <c r="U35" s="22">
        <v>44743</v>
      </c>
      <c r="V35" s="22">
        <v>45108</v>
      </c>
      <c r="W35" s="24" t="s">
        <v>57</v>
      </c>
    </row>
    <row r="36" spans="1:23" ht="78.75" customHeight="1" x14ac:dyDescent="0.25">
      <c r="A36" s="21" t="s">
        <v>153</v>
      </c>
      <c r="B36" s="22">
        <v>44532</v>
      </c>
      <c r="C36" s="23">
        <v>1416</v>
      </c>
      <c r="D36" s="41" t="s">
        <v>333</v>
      </c>
      <c r="E36" s="22">
        <v>44551</v>
      </c>
      <c r="F36" s="21" t="s">
        <v>338</v>
      </c>
      <c r="G36" s="24" t="s">
        <v>339</v>
      </c>
      <c r="H36" s="24" t="s">
        <v>166</v>
      </c>
      <c r="I36" s="25">
        <v>250865221.19999999</v>
      </c>
      <c r="J36" s="9">
        <f t="shared" ref="J36:J43" si="1">I36</f>
        <v>250865221.19999999</v>
      </c>
      <c r="K36" s="9">
        <f t="shared" si="0"/>
        <v>250865221.19999999</v>
      </c>
      <c r="L36" s="25">
        <v>1758360</v>
      </c>
      <c r="M36" s="25">
        <v>1758360</v>
      </c>
      <c r="N36" s="25"/>
      <c r="O36" s="25"/>
      <c r="P36" s="43"/>
      <c r="Q36" s="43" t="s">
        <v>163</v>
      </c>
      <c r="R36" s="24" t="s">
        <v>340</v>
      </c>
      <c r="S36" s="24" t="s">
        <v>341</v>
      </c>
      <c r="T36" s="22">
        <v>44607</v>
      </c>
      <c r="U36" s="22"/>
      <c r="V36" s="22"/>
      <c r="W36" s="8" t="s">
        <v>57</v>
      </c>
    </row>
    <row r="37" spans="1:23" ht="75" x14ac:dyDescent="0.25">
      <c r="A37" s="21" t="s">
        <v>154</v>
      </c>
      <c r="B37" s="22">
        <v>44532</v>
      </c>
      <c r="C37" s="23">
        <v>1416</v>
      </c>
      <c r="D37" s="45" t="s">
        <v>494</v>
      </c>
      <c r="E37" s="22">
        <v>44580</v>
      </c>
      <c r="F37" s="21" t="s">
        <v>495</v>
      </c>
      <c r="G37" s="24" t="s">
        <v>496</v>
      </c>
      <c r="H37" s="24" t="s">
        <v>164</v>
      </c>
      <c r="I37" s="25">
        <v>694016200.79999995</v>
      </c>
      <c r="J37" s="9">
        <f t="shared" si="1"/>
        <v>694016200.79999995</v>
      </c>
      <c r="K37" s="9">
        <f t="shared" si="0"/>
        <v>694016200.79999995</v>
      </c>
      <c r="L37" s="25">
        <v>87295</v>
      </c>
      <c r="M37" s="25">
        <v>55075</v>
      </c>
      <c r="N37" s="25">
        <v>32220</v>
      </c>
      <c r="O37" s="25"/>
      <c r="P37" s="43"/>
      <c r="Q37" s="43" t="s">
        <v>21</v>
      </c>
      <c r="R37" s="24" t="s">
        <v>497</v>
      </c>
      <c r="S37" s="24" t="s">
        <v>98</v>
      </c>
      <c r="T37" s="22">
        <v>44593</v>
      </c>
      <c r="U37" s="22">
        <v>44743</v>
      </c>
      <c r="V37" s="22"/>
      <c r="W37" s="8" t="s">
        <v>57</v>
      </c>
    </row>
    <row r="38" spans="1:23" ht="80.25" customHeight="1" x14ac:dyDescent="0.25">
      <c r="A38" s="21" t="s">
        <v>155</v>
      </c>
      <c r="B38" s="22">
        <v>44532</v>
      </c>
      <c r="C38" s="23">
        <v>1416</v>
      </c>
      <c r="D38" s="45" t="s">
        <v>479</v>
      </c>
      <c r="E38" s="22">
        <v>44575</v>
      </c>
      <c r="F38" s="21" t="s">
        <v>482</v>
      </c>
      <c r="G38" s="24" t="s">
        <v>62</v>
      </c>
      <c r="H38" s="24" t="s">
        <v>165</v>
      </c>
      <c r="I38" s="25">
        <v>695997827.39999998</v>
      </c>
      <c r="J38" s="9">
        <f t="shared" si="1"/>
        <v>695997827.39999998</v>
      </c>
      <c r="K38" s="9">
        <f t="shared" si="0"/>
        <v>695997827.39999998</v>
      </c>
      <c r="L38" s="25">
        <f>M38+N38</f>
        <v>37405</v>
      </c>
      <c r="M38" s="25">
        <v>36225</v>
      </c>
      <c r="N38" s="25">
        <v>1180</v>
      </c>
      <c r="O38" s="25"/>
      <c r="P38" s="43"/>
      <c r="Q38" s="43" t="s">
        <v>21</v>
      </c>
      <c r="R38" s="24" t="s">
        <v>483</v>
      </c>
      <c r="S38" s="24" t="s">
        <v>98</v>
      </c>
      <c r="T38" s="22">
        <v>44666</v>
      </c>
      <c r="U38" s="22">
        <v>44743</v>
      </c>
      <c r="V38" s="22"/>
      <c r="W38" s="8" t="s">
        <v>57</v>
      </c>
    </row>
    <row r="39" spans="1:23" ht="80.25" customHeight="1" x14ac:dyDescent="0.25">
      <c r="A39" s="21" t="s">
        <v>156</v>
      </c>
      <c r="B39" s="22">
        <v>44532</v>
      </c>
      <c r="C39" s="23">
        <v>1416</v>
      </c>
      <c r="D39" s="45" t="s">
        <v>488</v>
      </c>
      <c r="E39" s="22">
        <v>44575</v>
      </c>
      <c r="F39" s="21" t="s">
        <v>489</v>
      </c>
      <c r="G39" s="24" t="s">
        <v>339</v>
      </c>
      <c r="H39" s="24" t="s">
        <v>166</v>
      </c>
      <c r="I39" s="25">
        <v>989113989.60000002</v>
      </c>
      <c r="J39" s="9">
        <f t="shared" si="1"/>
        <v>989113989.60000002</v>
      </c>
      <c r="K39" s="9">
        <f>J39</f>
        <v>989113989.60000002</v>
      </c>
      <c r="L39" s="25">
        <v>6932880</v>
      </c>
      <c r="M39" s="25"/>
      <c r="N39" s="25"/>
      <c r="O39" s="25"/>
      <c r="P39" s="43"/>
      <c r="Q39" s="43" t="s">
        <v>163</v>
      </c>
      <c r="R39" s="24" t="s">
        <v>340</v>
      </c>
      <c r="S39" s="24" t="s">
        <v>341</v>
      </c>
      <c r="T39" s="22">
        <v>44607</v>
      </c>
      <c r="U39" s="22"/>
      <c r="V39" s="22"/>
      <c r="W39" s="8" t="s">
        <v>57</v>
      </c>
    </row>
    <row r="40" spans="1:23" ht="75" customHeight="1" x14ac:dyDescent="0.25">
      <c r="A40" s="21" t="s">
        <v>157</v>
      </c>
      <c r="B40" s="22">
        <v>44532</v>
      </c>
      <c r="C40" s="23">
        <v>1416</v>
      </c>
      <c r="D40" s="45" t="s">
        <v>529</v>
      </c>
      <c r="E40" s="22">
        <v>44554</v>
      </c>
      <c r="F40" s="21" t="s">
        <v>318</v>
      </c>
      <c r="G40" s="24" t="s">
        <v>65</v>
      </c>
      <c r="H40" s="24" t="s">
        <v>167</v>
      </c>
      <c r="I40" s="25">
        <v>41407650</v>
      </c>
      <c r="J40" s="9">
        <f t="shared" si="1"/>
        <v>41407650</v>
      </c>
      <c r="K40" s="9">
        <f>J40</f>
        <v>41407650</v>
      </c>
      <c r="L40" s="25">
        <v>3173000</v>
      </c>
      <c r="M40" s="25">
        <v>3173000</v>
      </c>
      <c r="N40" s="25"/>
      <c r="O40" s="25"/>
      <c r="P40" s="43"/>
      <c r="Q40" s="43" t="s">
        <v>19</v>
      </c>
      <c r="R40" s="24" t="s">
        <v>319</v>
      </c>
      <c r="S40" s="24" t="s">
        <v>64</v>
      </c>
      <c r="T40" s="22">
        <v>44682</v>
      </c>
      <c r="U40" s="22"/>
      <c r="V40" s="22"/>
      <c r="W40" s="8" t="s">
        <v>57</v>
      </c>
    </row>
    <row r="41" spans="1:23" ht="90.75" customHeight="1" x14ac:dyDescent="0.25">
      <c r="A41" s="21" t="s">
        <v>158</v>
      </c>
      <c r="B41" s="22">
        <v>44532</v>
      </c>
      <c r="C41" s="23">
        <v>1416</v>
      </c>
      <c r="D41" s="45" t="s">
        <v>490</v>
      </c>
      <c r="E41" s="22">
        <v>44575</v>
      </c>
      <c r="F41" s="21" t="s">
        <v>491</v>
      </c>
      <c r="G41" s="24" t="s">
        <v>62</v>
      </c>
      <c r="H41" s="24" t="s">
        <v>168</v>
      </c>
      <c r="I41" s="25">
        <v>822246865.20000005</v>
      </c>
      <c r="J41" s="9">
        <f t="shared" si="1"/>
        <v>822246865.20000005</v>
      </c>
      <c r="K41" s="9">
        <f>J41</f>
        <v>822246865.20000005</v>
      </c>
      <c r="L41" s="25">
        <f>M41+N41</f>
        <v>44190</v>
      </c>
      <c r="M41" s="25">
        <v>42775</v>
      </c>
      <c r="N41" s="25">
        <v>1415</v>
      </c>
      <c r="O41" s="25"/>
      <c r="P41" s="43"/>
      <c r="Q41" s="43" t="s">
        <v>21</v>
      </c>
      <c r="R41" s="24" t="s">
        <v>483</v>
      </c>
      <c r="S41" s="24" t="s">
        <v>98</v>
      </c>
      <c r="T41" s="22">
        <v>44666</v>
      </c>
      <c r="U41" s="22">
        <v>44743</v>
      </c>
      <c r="V41" s="22"/>
      <c r="W41" s="8" t="s">
        <v>57</v>
      </c>
    </row>
    <row r="42" spans="1:23" ht="75" customHeight="1" x14ac:dyDescent="0.25">
      <c r="A42" s="21" t="s">
        <v>159</v>
      </c>
      <c r="B42" s="22">
        <v>44532</v>
      </c>
      <c r="C42" s="23">
        <v>1416</v>
      </c>
      <c r="D42" s="45" t="s">
        <v>440</v>
      </c>
      <c r="E42" s="22">
        <v>44571</v>
      </c>
      <c r="F42" s="21" t="s">
        <v>419</v>
      </c>
      <c r="G42" s="24" t="s">
        <v>65</v>
      </c>
      <c r="H42" s="24" t="s">
        <v>47</v>
      </c>
      <c r="I42" s="25">
        <v>467593344</v>
      </c>
      <c r="J42" s="9">
        <f t="shared" si="1"/>
        <v>467593344</v>
      </c>
      <c r="K42" s="9">
        <f>J42</f>
        <v>467593344</v>
      </c>
      <c r="L42" s="25">
        <f>M42+N42</f>
        <v>2848400</v>
      </c>
      <c r="M42" s="25">
        <v>2160000</v>
      </c>
      <c r="N42" s="25">
        <v>688400</v>
      </c>
      <c r="O42" s="25"/>
      <c r="P42" s="43"/>
      <c r="Q42" s="43" t="s">
        <v>23</v>
      </c>
      <c r="R42" s="24" t="s">
        <v>420</v>
      </c>
      <c r="S42" s="24" t="s">
        <v>421</v>
      </c>
      <c r="T42" s="22">
        <v>44621</v>
      </c>
      <c r="U42" s="22">
        <v>44713</v>
      </c>
      <c r="V42" s="22"/>
      <c r="W42" s="8" t="s">
        <v>57</v>
      </c>
    </row>
    <row r="43" spans="1:23" ht="78.75" customHeight="1" x14ac:dyDescent="0.25">
      <c r="A43" s="21" t="s">
        <v>160</v>
      </c>
      <c r="B43" s="22">
        <v>44532</v>
      </c>
      <c r="C43" s="23">
        <v>1416</v>
      </c>
      <c r="D43" s="46" t="s">
        <v>530</v>
      </c>
      <c r="E43" s="22">
        <v>44554</v>
      </c>
      <c r="F43" s="21" t="s">
        <v>320</v>
      </c>
      <c r="G43" s="47" t="s">
        <v>65</v>
      </c>
      <c r="H43" s="24" t="s">
        <v>169</v>
      </c>
      <c r="I43" s="9">
        <v>185064380</v>
      </c>
      <c r="J43" s="9">
        <f t="shared" si="1"/>
        <v>185064380</v>
      </c>
      <c r="K43" s="9">
        <f t="shared" ref="K43:K64" si="2">J43</f>
        <v>185064380</v>
      </c>
      <c r="L43" s="25">
        <v>14781500</v>
      </c>
      <c r="M43" s="25">
        <v>14781500</v>
      </c>
      <c r="N43" s="25"/>
      <c r="O43" s="25"/>
      <c r="P43" s="23"/>
      <c r="Q43" s="43" t="s">
        <v>19</v>
      </c>
      <c r="R43" s="9" t="s">
        <v>321</v>
      </c>
      <c r="S43" s="24" t="s">
        <v>64</v>
      </c>
      <c r="T43" s="22">
        <v>44621</v>
      </c>
      <c r="U43" s="22"/>
      <c r="V43" s="22"/>
      <c r="W43" s="8" t="s">
        <v>57</v>
      </c>
    </row>
    <row r="44" spans="1:23" ht="173.25" customHeight="1" x14ac:dyDescent="0.25">
      <c r="A44" s="21" t="s">
        <v>161</v>
      </c>
      <c r="B44" s="22">
        <v>44532</v>
      </c>
      <c r="C44" s="23">
        <v>1416</v>
      </c>
      <c r="D44" s="46" t="s">
        <v>439</v>
      </c>
      <c r="E44" s="22">
        <v>44571</v>
      </c>
      <c r="F44" s="23" t="s">
        <v>422</v>
      </c>
      <c r="G44" s="24" t="s">
        <v>65</v>
      </c>
      <c r="H44" s="24" t="s">
        <v>170</v>
      </c>
      <c r="I44" s="25">
        <v>407760080</v>
      </c>
      <c r="J44" s="9">
        <f t="shared" ref="J44:J65" si="3">I44</f>
        <v>407760080</v>
      </c>
      <c r="K44" s="9">
        <f t="shared" si="2"/>
        <v>407760080</v>
      </c>
      <c r="L44" s="25">
        <v>36868000</v>
      </c>
      <c r="M44" s="25">
        <v>36868000</v>
      </c>
      <c r="N44" s="25"/>
      <c r="O44" s="25"/>
      <c r="P44" s="23"/>
      <c r="Q44" s="43" t="s">
        <v>19</v>
      </c>
      <c r="R44" s="24" t="s">
        <v>423</v>
      </c>
      <c r="S44" s="24" t="s">
        <v>424</v>
      </c>
      <c r="T44" s="22">
        <v>44621</v>
      </c>
      <c r="U44" s="22"/>
      <c r="V44" s="22"/>
      <c r="W44" s="24" t="s">
        <v>57</v>
      </c>
    </row>
    <row r="45" spans="1:23" ht="75" customHeight="1" x14ac:dyDescent="0.25">
      <c r="A45" s="21" t="s">
        <v>162</v>
      </c>
      <c r="B45" s="22">
        <v>44532</v>
      </c>
      <c r="C45" s="23">
        <v>1416</v>
      </c>
      <c r="D45" s="46" t="s">
        <v>447</v>
      </c>
      <c r="E45" s="22">
        <v>44572</v>
      </c>
      <c r="F45" s="23" t="s">
        <v>448</v>
      </c>
      <c r="G45" s="24" t="s">
        <v>65</v>
      </c>
      <c r="H45" s="24" t="s">
        <v>171</v>
      </c>
      <c r="I45" s="23">
        <v>2056489242.5</v>
      </c>
      <c r="J45" s="9">
        <f t="shared" si="3"/>
        <v>2056489242.5</v>
      </c>
      <c r="K45" s="9">
        <f t="shared" si="2"/>
        <v>2056489242.5</v>
      </c>
      <c r="L45" s="25">
        <f>M45+N45</f>
        <v>89398</v>
      </c>
      <c r="M45" s="25">
        <v>41000</v>
      </c>
      <c r="N45" s="25">
        <v>48398</v>
      </c>
      <c r="O45" s="25"/>
      <c r="P45" s="23"/>
      <c r="Q45" s="43" t="s">
        <v>21</v>
      </c>
      <c r="R45" s="24" t="s">
        <v>453</v>
      </c>
      <c r="S45" s="24" t="s">
        <v>63</v>
      </c>
      <c r="T45" s="22">
        <v>44621</v>
      </c>
      <c r="U45" s="22">
        <v>44774</v>
      </c>
      <c r="V45" s="22"/>
      <c r="W45" s="24" t="s">
        <v>57</v>
      </c>
    </row>
    <row r="46" spans="1:23" ht="78.75" customHeight="1" x14ac:dyDescent="0.25">
      <c r="A46" s="21" t="s">
        <v>173</v>
      </c>
      <c r="B46" s="22">
        <v>44536</v>
      </c>
      <c r="C46" s="23">
        <v>1416</v>
      </c>
      <c r="D46" s="46" t="s">
        <v>531</v>
      </c>
      <c r="E46" s="22">
        <v>44557</v>
      </c>
      <c r="F46" s="21" t="s">
        <v>325</v>
      </c>
      <c r="G46" s="24" t="s">
        <v>61</v>
      </c>
      <c r="H46" s="24" t="s">
        <v>174</v>
      </c>
      <c r="I46" s="25">
        <v>15138624</v>
      </c>
      <c r="J46" s="9">
        <f t="shared" si="3"/>
        <v>15138624</v>
      </c>
      <c r="K46" s="9">
        <f t="shared" si="2"/>
        <v>15138624</v>
      </c>
      <c r="L46" s="25">
        <v>1278600</v>
      </c>
      <c r="M46" s="25">
        <v>1278600</v>
      </c>
      <c r="N46" s="25"/>
      <c r="O46" s="25"/>
      <c r="P46" s="23"/>
      <c r="Q46" s="43" t="s">
        <v>19</v>
      </c>
      <c r="R46" s="24" t="s">
        <v>323</v>
      </c>
      <c r="S46" s="24" t="s">
        <v>324</v>
      </c>
      <c r="T46" s="22">
        <v>44593</v>
      </c>
      <c r="U46" s="22"/>
      <c r="V46" s="22"/>
      <c r="W46" s="8" t="s">
        <v>57</v>
      </c>
    </row>
    <row r="47" spans="1:23" ht="75" x14ac:dyDescent="0.25">
      <c r="A47" s="21" t="s">
        <v>175</v>
      </c>
      <c r="B47" s="22">
        <v>44536</v>
      </c>
      <c r="C47" s="23">
        <v>1416</v>
      </c>
      <c r="D47" s="46" t="s">
        <v>532</v>
      </c>
      <c r="E47" s="22">
        <v>44579</v>
      </c>
      <c r="F47" s="21" t="s">
        <v>470</v>
      </c>
      <c r="G47" s="24" t="s">
        <v>471</v>
      </c>
      <c r="H47" s="24" t="s">
        <v>176</v>
      </c>
      <c r="I47" s="25">
        <v>550693099.44000006</v>
      </c>
      <c r="J47" s="9">
        <f t="shared" si="3"/>
        <v>550693099.44000006</v>
      </c>
      <c r="K47" s="9">
        <f t="shared" si="2"/>
        <v>550693099.44000006</v>
      </c>
      <c r="L47" s="25">
        <f>M47+N47+O47</f>
        <v>2473.1999999999998</v>
      </c>
      <c r="M47" s="25">
        <v>1736.4</v>
      </c>
      <c r="N47" s="25">
        <v>736.8</v>
      </c>
      <c r="O47" s="25"/>
      <c r="P47" s="23"/>
      <c r="Q47" s="43" t="s">
        <v>21</v>
      </c>
      <c r="R47" s="24" t="s">
        <v>472</v>
      </c>
      <c r="S47" s="24" t="s">
        <v>98</v>
      </c>
      <c r="T47" s="22">
        <v>44652</v>
      </c>
      <c r="U47" s="22">
        <v>44743</v>
      </c>
      <c r="V47" s="22"/>
      <c r="W47" s="24" t="s">
        <v>57</v>
      </c>
    </row>
    <row r="48" spans="1:23" ht="78.75" customHeight="1" x14ac:dyDescent="0.25">
      <c r="A48" s="21" t="s">
        <v>177</v>
      </c>
      <c r="B48" s="22">
        <v>44536</v>
      </c>
      <c r="C48" s="23">
        <v>1416</v>
      </c>
      <c r="D48" s="46" t="s">
        <v>533</v>
      </c>
      <c r="E48" s="22">
        <v>44557</v>
      </c>
      <c r="F48" s="21" t="s">
        <v>322</v>
      </c>
      <c r="G48" s="24" t="s">
        <v>61</v>
      </c>
      <c r="H48" s="24" t="s">
        <v>178</v>
      </c>
      <c r="I48" s="25">
        <v>1080864</v>
      </c>
      <c r="J48" s="9">
        <f t="shared" si="3"/>
        <v>1080864</v>
      </c>
      <c r="K48" s="9">
        <f t="shared" si="2"/>
        <v>1080864</v>
      </c>
      <c r="L48" s="25">
        <v>64800</v>
      </c>
      <c r="M48" s="25">
        <v>64800</v>
      </c>
      <c r="N48" s="25"/>
      <c r="O48" s="25"/>
      <c r="P48" s="23"/>
      <c r="Q48" s="43" t="s">
        <v>19</v>
      </c>
      <c r="R48" s="24" t="s">
        <v>323</v>
      </c>
      <c r="S48" s="24" t="s">
        <v>324</v>
      </c>
      <c r="T48" s="22">
        <v>44593</v>
      </c>
      <c r="U48" s="22"/>
      <c r="V48" s="22"/>
      <c r="W48" s="8" t="s">
        <v>57</v>
      </c>
    </row>
    <row r="49" spans="1:23" ht="126" customHeight="1" x14ac:dyDescent="0.25">
      <c r="A49" s="21" t="s">
        <v>180</v>
      </c>
      <c r="B49" s="22">
        <v>44536</v>
      </c>
      <c r="C49" s="23">
        <v>1416</v>
      </c>
      <c r="D49" s="46" t="s">
        <v>534</v>
      </c>
      <c r="E49" s="22">
        <v>44557</v>
      </c>
      <c r="F49" s="21" t="s">
        <v>327</v>
      </c>
      <c r="G49" s="24" t="s">
        <v>62</v>
      </c>
      <c r="H49" s="24" t="s">
        <v>179</v>
      </c>
      <c r="I49" s="25">
        <v>84084960</v>
      </c>
      <c r="J49" s="9">
        <f t="shared" si="3"/>
        <v>84084960</v>
      </c>
      <c r="K49" s="9">
        <f t="shared" si="2"/>
        <v>84084960</v>
      </c>
      <c r="L49" s="25">
        <f>M49+N49+O49</f>
        <v>6792000</v>
      </c>
      <c r="M49" s="25">
        <v>3000000</v>
      </c>
      <c r="N49" s="25">
        <v>3792000</v>
      </c>
      <c r="O49" s="25"/>
      <c r="P49" s="23"/>
      <c r="Q49" s="43" t="s">
        <v>19</v>
      </c>
      <c r="R49" s="24" t="s">
        <v>20</v>
      </c>
      <c r="S49" s="24" t="s">
        <v>64</v>
      </c>
      <c r="T49" s="22">
        <v>44607</v>
      </c>
      <c r="U49" s="22">
        <v>44743</v>
      </c>
      <c r="V49" s="22"/>
      <c r="W49" s="8" t="s">
        <v>57</v>
      </c>
    </row>
    <row r="50" spans="1:23" ht="105" customHeight="1" x14ac:dyDescent="0.25">
      <c r="A50" s="21" t="s">
        <v>181</v>
      </c>
      <c r="B50" s="22">
        <v>44536</v>
      </c>
      <c r="C50" s="23">
        <v>1416</v>
      </c>
      <c r="D50" s="48" t="s">
        <v>348</v>
      </c>
      <c r="E50" s="22">
        <v>44557</v>
      </c>
      <c r="F50" s="21" t="s">
        <v>329</v>
      </c>
      <c r="G50" s="24" t="s">
        <v>62</v>
      </c>
      <c r="H50" s="24" t="s">
        <v>182</v>
      </c>
      <c r="I50" s="25">
        <v>993495</v>
      </c>
      <c r="J50" s="9">
        <f t="shared" si="3"/>
        <v>993495</v>
      </c>
      <c r="K50" s="9">
        <f t="shared" si="2"/>
        <v>993495</v>
      </c>
      <c r="L50" s="25">
        <f t="shared" ref="L50:L84" si="4">M50+N50+O50</f>
        <v>80250</v>
      </c>
      <c r="M50" s="25">
        <v>35000</v>
      </c>
      <c r="N50" s="25">
        <v>45250</v>
      </c>
      <c r="O50" s="25"/>
      <c r="P50" s="23"/>
      <c r="Q50" s="43" t="s">
        <v>19</v>
      </c>
      <c r="R50" s="24" t="s">
        <v>20</v>
      </c>
      <c r="S50" s="24" t="s">
        <v>64</v>
      </c>
      <c r="T50" s="22">
        <v>44607</v>
      </c>
      <c r="U50" s="22">
        <v>44743</v>
      </c>
      <c r="V50" s="22"/>
      <c r="W50" s="24" t="s">
        <v>57</v>
      </c>
    </row>
    <row r="51" spans="1:23" ht="157.5" customHeight="1" x14ac:dyDescent="0.25">
      <c r="A51" s="21" t="s">
        <v>183</v>
      </c>
      <c r="B51" s="22">
        <v>44536</v>
      </c>
      <c r="C51" s="23">
        <v>1416</v>
      </c>
      <c r="D51" s="46" t="s">
        <v>535</v>
      </c>
      <c r="E51" s="22">
        <v>44557</v>
      </c>
      <c r="F51" s="21" t="s">
        <v>330</v>
      </c>
      <c r="G51" s="24" t="s">
        <v>62</v>
      </c>
      <c r="H51" s="24" t="s">
        <v>184</v>
      </c>
      <c r="I51" s="25">
        <v>30768345</v>
      </c>
      <c r="J51" s="9">
        <f t="shared" si="3"/>
        <v>30768345</v>
      </c>
      <c r="K51" s="9">
        <f t="shared" si="2"/>
        <v>30768345</v>
      </c>
      <c r="L51" s="25">
        <f t="shared" si="4"/>
        <v>2459500</v>
      </c>
      <c r="M51" s="25">
        <v>1900000</v>
      </c>
      <c r="N51" s="25">
        <v>559500</v>
      </c>
      <c r="O51" s="25"/>
      <c r="P51" s="23"/>
      <c r="Q51" s="43" t="s">
        <v>19</v>
      </c>
      <c r="R51" s="24" t="s">
        <v>20</v>
      </c>
      <c r="S51" s="24" t="s">
        <v>428</v>
      </c>
      <c r="T51" s="22">
        <v>44607</v>
      </c>
      <c r="U51" s="22">
        <v>44743</v>
      </c>
      <c r="V51" s="22"/>
      <c r="W51" s="24" t="s">
        <v>57</v>
      </c>
    </row>
    <row r="52" spans="1:23" ht="126" customHeight="1" x14ac:dyDescent="0.25">
      <c r="A52" s="21" t="s">
        <v>186</v>
      </c>
      <c r="B52" s="22">
        <v>44536</v>
      </c>
      <c r="C52" s="23">
        <v>1416</v>
      </c>
      <c r="D52" s="49" t="s">
        <v>434</v>
      </c>
      <c r="E52" s="22" t="s">
        <v>434</v>
      </c>
      <c r="F52" s="22" t="s">
        <v>434</v>
      </c>
      <c r="G52" s="24" t="s">
        <v>434</v>
      </c>
      <c r="H52" s="24" t="s">
        <v>185</v>
      </c>
      <c r="I52" s="22" t="s">
        <v>434</v>
      </c>
      <c r="J52" s="9" t="str">
        <f t="shared" si="3"/>
        <v>нет заявок</v>
      </c>
      <c r="K52" s="9" t="str">
        <f t="shared" si="2"/>
        <v>нет заявок</v>
      </c>
      <c r="L52" s="25" t="e">
        <f t="shared" si="4"/>
        <v>#VALUE!</v>
      </c>
      <c r="M52" s="25">
        <v>14000000</v>
      </c>
      <c r="N52" s="25">
        <v>19835000</v>
      </c>
      <c r="O52" s="23" t="s">
        <v>434</v>
      </c>
      <c r="P52" s="23" t="s">
        <v>434</v>
      </c>
      <c r="Q52" s="43" t="s">
        <v>19</v>
      </c>
      <c r="R52" s="24" t="s">
        <v>434</v>
      </c>
      <c r="S52" s="23" t="s">
        <v>434</v>
      </c>
      <c r="T52" s="22">
        <v>44607</v>
      </c>
      <c r="U52" s="22">
        <v>44743</v>
      </c>
      <c r="V52" s="22" t="s">
        <v>434</v>
      </c>
      <c r="W52" s="25" t="s">
        <v>434</v>
      </c>
    </row>
    <row r="53" spans="1:23" ht="63" customHeight="1" x14ac:dyDescent="0.25">
      <c r="A53" s="21" t="s">
        <v>187</v>
      </c>
      <c r="B53" s="22">
        <v>44536</v>
      </c>
      <c r="C53" s="23">
        <v>1416</v>
      </c>
      <c r="D53" s="49" t="s">
        <v>434</v>
      </c>
      <c r="E53" s="22" t="s">
        <v>434</v>
      </c>
      <c r="F53" s="22" t="s">
        <v>434</v>
      </c>
      <c r="G53" s="22" t="s">
        <v>434</v>
      </c>
      <c r="H53" s="24" t="s">
        <v>188</v>
      </c>
      <c r="I53" s="22" t="s">
        <v>434</v>
      </c>
      <c r="J53" s="9" t="str">
        <f t="shared" si="3"/>
        <v>нет заявок</v>
      </c>
      <c r="K53" s="9" t="str">
        <f t="shared" si="2"/>
        <v>нет заявок</v>
      </c>
      <c r="L53" s="25" t="e">
        <f t="shared" si="4"/>
        <v>#VALUE!</v>
      </c>
      <c r="M53" s="25">
        <v>25545</v>
      </c>
      <c r="N53" s="25">
        <v>51085</v>
      </c>
      <c r="O53" s="22" t="s">
        <v>434</v>
      </c>
      <c r="P53" s="22" t="s">
        <v>434</v>
      </c>
      <c r="Q53" s="43" t="s">
        <v>21</v>
      </c>
      <c r="R53" s="49" t="s">
        <v>434</v>
      </c>
      <c r="S53" s="22" t="s">
        <v>434</v>
      </c>
      <c r="T53" s="22">
        <v>44757</v>
      </c>
      <c r="U53" s="22">
        <v>44880</v>
      </c>
      <c r="V53" s="22" t="s">
        <v>434</v>
      </c>
      <c r="W53" s="25" t="s">
        <v>434</v>
      </c>
    </row>
    <row r="54" spans="1:23" ht="75" customHeight="1" x14ac:dyDescent="0.25">
      <c r="A54" s="21" t="s">
        <v>254</v>
      </c>
      <c r="B54" s="22">
        <v>44536</v>
      </c>
      <c r="C54" s="23">
        <v>1416</v>
      </c>
      <c r="D54" s="46" t="s">
        <v>514</v>
      </c>
      <c r="E54" s="22">
        <v>44573</v>
      </c>
      <c r="F54" s="21" t="s">
        <v>515</v>
      </c>
      <c r="G54" s="24" t="s">
        <v>65</v>
      </c>
      <c r="H54" s="24" t="s">
        <v>189</v>
      </c>
      <c r="I54" s="25">
        <v>95826943.079999998</v>
      </c>
      <c r="J54" s="9">
        <f t="shared" si="3"/>
        <v>95826943.079999998</v>
      </c>
      <c r="K54" s="9">
        <f t="shared" si="2"/>
        <v>95826943.079999998</v>
      </c>
      <c r="L54" s="25">
        <f t="shared" si="4"/>
        <v>31264.5</v>
      </c>
      <c r="M54" s="25">
        <v>28500</v>
      </c>
      <c r="N54" s="25">
        <v>2764.5</v>
      </c>
      <c r="O54" s="25"/>
      <c r="P54" s="23"/>
      <c r="Q54" s="43" t="s">
        <v>21</v>
      </c>
      <c r="R54" s="24" t="s">
        <v>516</v>
      </c>
      <c r="S54" s="24" t="s">
        <v>63</v>
      </c>
      <c r="T54" s="22">
        <v>44593</v>
      </c>
      <c r="U54" s="22">
        <v>44652</v>
      </c>
      <c r="V54" s="22"/>
      <c r="W54" s="24" t="s">
        <v>57</v>
      </c>
    </row>
    <row r="55" spans="1:23" ht="94.5" customHeight="1" x14ac:dyDescent="0.25">
      <c r="A55" s="21" t="s">
        <v>191</v>
      </c>
      <c r="B55" s="22">
        <v>44537</v>
      </c>
      <c r="C55" s="23">
        <v>1416</v>
      </c>
      <c r="D55" s="48" t="s">
        <v>347</v>
      </c>
      <c r="E55" s="22">
        <v>44559</v>
      </c>
      <c r="F55" s="21" t="s">
        <v>342</v>
      </c>
      <c r="G55" s="24" t="s">
        <v>343</v>
      </c>
      <c r="H55" s="24" t="s">
        <v>190</v>
      </c>
      <c r="I55" s="25">
        <v>197745738.75</v>
      </c>
      <c r="J55" s="9">
        <f t="shared" si="3"/>
        <v>197745738.75</v>
      </c>
      <c r="K55" s="9">
        <f t="shared" si="2"/>
        <v>197745738.75</v>
      </c>
      <c r="L55" s="25">
        <f t="shared" si="4"/>
        <v>47325</v>
      </c>
      <c r="M55" s="25">
        <v>31950</v>
      </c>
      <c r="N55" s="25">
        <v>15375</v>
      </c>
      <c r="O55" s="25"/>
      <c r="P55" s="23"/>
      <c r="Q55" s="43" t="s">
        <v>35</v>
      </c>
      <c r="R55" s="24" t="s">
        <v>344</v>
      </c>
      <c r="S55" s="24" t="s">
        <v>345</v>
      </c>
      <c r="T55" s="22">
        <v>44593</v>
      </c>
      <c r="U55" s="22">
        <v>44652</v>
      </c>
      <c r="V55" s="22"/>
      <c r="W55" s="24" t="s">
        <v>57</v>
      </c>
    </row>
    <row r="56" spans="1:23" ht="75" customHeight="1" x14ac:dyDescent="0.25">
      <c r="A56" s="21" t="s">
        <v>192</v>
      </c>
      <c r="B56" s="22">
        <v>44538</v>
      </c>
      <c r="C56" s="23">
        <v>1416</v>
      </c>
      <c r="D56" s="46" t="s">
        <v>454</v>
      </c>
      <c r="E56" s="22">
        <v>44572</v>
      </c>
      <c r="F56" s="21" t="s">
        <v>455</v>
      </c>
      <c r="G56" s="24" t="s">
        <v>415</v>
      </c>
      <c r="H56" s="24" t="s">
        <v>193</v>
      </c>
      <c r="I56" s="25">
        <v>175721474.88</v>
      </c>
      <c r="J56" s="9">
        <f t="shared" si="3"/>
        <v>175721474.88</v>
      </c>
      <c r="K56" s="9">
        <f t="shared" si="2"/>
        <v>175721474.88</v>
      </c>
      <c r="L56" s="25">
        <f t="shared" si="4"/>
        <v>1386144</v>
      </c>
      <c r="M56" s="25">
        <v>462048</v>
      </c>
      <c r="N56" s="25">
        <v>924096</v>
      </c>
      <c r="O56" s="25"/>
      <c r="P56" s="23"/>
      <c r="Q56" s="43" t="s">
        <v>35</v>
      </c>
      <c r="R56" s="24" t="s">
        <v>416</v>
      </c>
      <c r="S56" s="24" t="s">
        <v>457</v>
      </c>
      <c r="T56" s="22">
        <v>44593</v>
      </c>
      <c r="U56" s="22">
        <v>44743</v>
      </c>
      <c r="V56" s="22"/>
      <c r="W56" s="24" t="s">
        <v>57</v>
      </c>
    </row>
    <row r="57" spans="1:23" ht="78.75" customHeight="1" x14ac:dyDescent="0.25">
      <c r="A57" s="21" t="s">
        <v>195</v>
      </c>
      <c r="B57" s="22">
        <v>44538</v>
      </c>
      <c r="C57" s="23">
        <v>1416</v>
      </c>
      <c r="D57" s="46" t="s">
        <v>521</v>
      </c>
      <c r="E57" s="22">
        <v>44571</v>
      </c>
      <c r="F57" s="21" t="s">
        <v>414</v>
      </c>
      <c r="G57" s="24" t="s">
        <v>415</v>
      </c>
      <c r="H57" s="24" t="s">
        <v>194</v>
      </c>
      <c r="I57" s="25">
        <v>63882101.25</v>
      </c>
      <c r="J57" s="9">
        <f t="shared" si="3"/>
        <v>63882101.25</v>
      </c>
      <c r="K57" s="9">
        <f t="shared" si="2"/>
        <v>63882101.25</v>
      </c>
      <c r="L57" s="25">
        <f t="shared" si="4"/>
        <v>5678409</v>
      </c>
      <c r="M57" s="25">
        <v>1892803</v>
      </c>
      <c r="N57" s="25">
        <v>3785606</v>
      </c>
      <c r="O57" s="25"/>
      <c r="P57" s="23"/>
      <c r="Q57" s="43" t="s">
        <v>35</v>
      </c>
      <c r="R57" s="24" t="s">
        <v>416</v>
      </c>
      <c r="S57" s="24" t="s">
        <v>417</v>
      </c>
      <c r="T57" s="22">
        <v>44593</v>
      </c>
      <c r="U57" s="22">
        <v>44743</v>
      </c>
      <c r="V57" s="22"/>
      <c r="W57" s="24" t="s">
        <v>57</v>
      </c>
    </row>
    <row r="58" spans="1:23" ht="75" customHeight="1" x14ac:dyDescent="0.25">
      <c r="A58" s="21" t="s">
        <v>196</v>
      </c>
      <c r="B58" s="22">
        <v>44538</v>
      </c>
      <c r="C58" s="23">
        <v>1416</v>
      </c>
      <c r="D58" s="46" t="s">
        <v>517</v>
      </c>
      <c r="E58" s="22">
        <v>44575</v>
      </c>
      <c r="F58" s="21" t="s">
        <v>443</v>
      </c>
      <c r="G58" s="24" t="s">
        <v>445</v>
      </c>
      <c r="H58" s="24" t="s">
        <v>197</v>
      </c>
      <c r="I58" s="25">
        <v>3563359.8</v>
      </c>
      <c r="J58" s="9">
        <f t="shared" si="3"/>
        <v>3563359.8</v>
      </c>
      <c r="K58" s="9">
        <f t="shared" si="2"/>
        <v>3563359.8</v>
      </c>
      <c r="L58" s="25">
        <f t="shared" si="4"/>
        <v>36465</v>
      </c>
      <c r="M58" s="25">
        <v>36465</v>
      </c>
      <c r="N58" s="25"/>
      <c r="O58" s="25"/>
      <c r="P58" s="23"/>
      <c r="Q58" s="43" t="s">
        <v>35</v>
      </c>
      <c r="R58" s="24" t="s">
        <v>449</v>
      </c>
      <c r="S58" s="24" t="s">
        <v>452</v>
      </c>
      <c r="T58" s="22">
        <v>44743</v>
      </c>
      <c r="U58" s="22"/>
      <c r="V58" s="22"/>
      <c r="W58" s="24" t="s">
        <v>57</v>
      </c>
    </row>
    <row r="59" spans="1:23" ht="75" customHeight="1" x14ac:dyDescent="0.25">
      <c r="A59" s="21" t="s">
        <v>199</v>
      </c>
      <c r="B59" s="22">
        <v>44539</v>
      </c>
      <c r="C59" s="23">
        <v>1416</v>
      </c>
      <c r="D59" s="46" t="s">
        <v>536</v>
      </c>
      <c r="E59" s="22">
        <v>44560</v>
      </c>
      <c r="F59" s="21" t="s">
        <v>346</v>
      </c>
      <c r="G59" s="24" t="s">
        <v>62</v>
      </c>
      <c r="H59" s="24" t="s">
        <v>198</v>
      </c>
      <c r="I59" s="25">
        <v>75729537.920000002</v>
      </c>
      <c r="J59" s="9">
        <f t="shared" si="3"/>
        <v>75729537.920000002</v>
      </c>
      <c r="K59" s="9">
        <v>151459075.84</v>
      </c>
      <c r="L59" s="25">
        <f t="shared" si="4"/>
        <v>2712376</v>
      </c>
      <c r="M59" s="25">
        <v>1140000</v>
      </c>
      <c r="N59" s="25">
        <v>216188</v>
      </c>
      <c r="O59" s="25">
        <f>1140000+216188</f>
        <v>1356188</v>
      </c>
      <c r="P59" s="23"/>
      <c r="Q59" s="43" t="s">
        <v>35</v>
      </c>
      <c r="R59" s="24" t="s">
        <v>412</v>
      </c>
      <c r="S59" s="24" t="s">
        <v>418</v>
      </c>
      <c r="T59" s="22">
        <v>44621</v>
      </c>
      <c r="U59" s="22">
        <v>44713</v>
      </c>
      <c r="V59" s="22" t="s">
        <v>200</v>
      </c>
      <c r="W59" s="24" t="s">
        <v>57</v>
      </c>
    </row>
    <row r="60" spans="1:23" ht="94.5" x14ac:dyDescent="0.25">
      <c r="A60" s="21" t="s">
        <v>201</v>
      </c>
      <c r="B60" s="22">
        <v>44539</v>
      </c>
      <c r="C60" s="23">
        <v>1416</v>
      </c>
      <c r="D60" s="46" t="s">
        <v>498</v>
      </c>
      <c r="E60" s="22">
        <v>44580</v>
      </c>
      <c r="F60" s="21" t="s">
        <v>499</v>
      </c>
      <c r="G60" s="24" t="s">
        <v>500</v>
      </c>
      <c r="H60" s="24" t="s">
        <v>202</v>
      </c>
      <c r="I60" s="25">
        <v>804186980.29999995</v>
      </c>
      <c r="J60" s="9">
        <f t="shared" si="3"/>
        <v>804186980.29999995</v>
      </c>
      <c r="K60" s="9">
        <f t="shared" si="2"/>
        <v>804186980.29999995</v>
      </c>
      <c r="L60" s="25">
        <f t="shared" si="4"/>
        <v>662990</v>
      </c>
      <c r="M60" s="25">
        <v>300000</v>
      </c>
      <c r="N60" s="25">
        <v>362990</v>
      </c>
      <c r="O60" s="25"/>
      <c r="P60" s="23"/>
      <c r="Q60" s="43" t="s">
        <v>35</v>
      </c>
      <c r="R60" s="24" t="s">
        <v>501</v>
      </c>
      <c r="S60" s="24" t="s">
        <v>502</v>
      </c>
      <c r="T60" s="22">
        <v>44621</v>
      </c>
      <c r="U60" s="22">
        <v>44743</v>
      </c>
      <c r="V60" s="22"/>
      <c r="W60" s="24" t="s">
        <v>57</v>
      </c>
    </row>
    <row r="61" spans="1:23" ht="75" customHeight="1" x14ac:dyDescent="0.25">
      <c r="A61" s="21" t="s">
        <v>203</v>
      </c>
      <c r="B61" s="22">
        <v>44540</v>
      </c>
      <c r="C61" s="23">
        <v>1416</v>
      </c>
      <c r="D61" s="46" t="s">
        <v>441</v>
      </c>
      <c r="E61" s="22">
        <v>44571</v>
      </c>
      <c r="F61" s="21" t="s">
        <v>425</v>
      </c>
      <c r="G61" s="24" t="s">
        <v>91</v>
      </c>
      <c r="H61" s="24" t="s">
        <v>204</v>
      </c>
      <c r="I61" s="25">
        <v>78946390.769999996</v>
      </c>
      <c r="J61" s="9">
        <f t="shared" si="3"/>
        <v>78946390.769999996</v>
      </c>
      <c r="K61" s="9">
        <f t="shared" si="2"/>
        <v>78946390.769999996</v>
      </c>
      <c r="L61" s="25">
        <f t="shared" si="4"/>
        <v>152763</v>
      </c>
      <c r="M61" s="25">
        <v>43650</v>
      </c>
      <c r="N61" s="25">
        <v>109113</v>
      </c>
      <c r="O61" s="25"/>
      <c r="P61" s="23"/>
      <c r="Q61" s="43" t="s">
        <v>21</v>
      </c>
      <c r="R61" s="24" t="s">
        <v>426</v>
      </c>
      <c r="S61" s="24" t="s">
        <v>427</v>
      </c>
      <c r="T61" s="22">
        <v>44593</v>
      </c>
      <c r="U61" s="22">
        <v>44713</v>
      </c>
      <c r="V61" s="22"/>
      <c r="W61" s="24" t="s">
        <v>57</v>
      </c>
    </row>
    <row r="62" spans="1:23" ht="75" customHeight="1" x14ac:dyDescent="0.25">
      <c r="A62" s="21" t="s">
        <v>205</v>
      </c>
      <c r="B62" s="22">
        <v>44540</v>
      </c>
      <c r="C62" s="23">
        <v>1416</v>
      </c>
      <c r="D62" s="46" t="s">
        <v>459</v>
      </c>
      <c r="E62" s="22">
        <v>44572</v>
      </c>
      <c r="F62" s="21" t="s">
        <v>444</v>
      </c>
      <c r="G62" s="24" t="s">
        <v>415</v>
      </c>
      <c r="H62" s="24" t="s">
        <v>210</v>
      </c>
      <c r="I62" s="25">
        <v>8589600</v>
      </c>
      <c r="J62" s="9">
        <f t="shared" si="3"/>
        <v>8589600</v>
      </c>
      <c r="K62" s="9">
        <f t="shared" si="2"/>
        <v>8589600</v>
      </c>
      <c r="L62" s="25">
        <f t="shared" si="4"/>
        <v>720000</v>
      </c>
      <c r="M62" s="25">
        <v>720000</v>
      </c>
      <c r="N62" s="25"/>
      <c r="O62" s="25"/>
      <c r="P62" s="23"/>
      <c r="Q62" s="43" t="s">
        <v>35</v>
      </c>
      <c r="R62" s="24" t="s">
        <v>456</v>
      </c>
      <c r="S62" s="24" t="s">
        <v>457</v>
      </c>
      <c r="T62" s="22">
        <v>44593</v>
      </c>
      <c r="U62" s="22"/>
      <c r="V62" s="22"/>
      <c r="W62" s="24" t="s">
        <v>57</v>
      </c>
    </row>
    <row r="63" spans="1:23" ht="75" customHeight="1" x14ac:dyDescent="0.25">
      <c r="A63" s="21" t="s">
        <v>206</v>
      </c>
      <c r="B63" s="22">
        <v>44540</v>
      </c>
      <c r="C63" s="23">
        <v>1416</v>
      </c>
      <c r="D63" s="46" t="s">
        <v>442</v>
      </c>
      <c r="E63" s="22">
        <v>44571</v>
      </c>
      <c r="F63" s="21" t="s">
        <v>411</v>
      </c>
      <c r="G63" s="24" t="s">
        <v>62</v>
      </c>
      <c r="H63" s="24" t="s">
        <v>211</v>
      </c>
      <c r="I63" s="25">
        <v>82079104.319999993</v>
      </c>
      <c r="J63" s="9">
        <f t="shared" si="3"/>
        <v>82079104.319999993</v>
      </c>
      <c r="K63" s="9">
        <f t="shared" si="2"/>
        <v>82079104.319999993</v>
      </c>
      <c r="L63" s="25">
        <f t="shared" si="4"/>
        <v>489966</v>
      </c>
      <c r="M63" s="25">
        <v>244983</v>
      </c>
      <c r="N63" s="25">
        <v>244983</v>
      </c>
      <c r="O63" s="25"/>
      <c r="P63" s="23"/>
      <c r="Q63" s="43" t="s">
        <v>28</v>
      </c>
      <c r="R63" s="24" t="s">
        <v>412</v>
      </c>
      <c r="S63" s="24" t="s">
        <v>413</v>
      </c>
      <c r="T63" s="22">
        <v>44713</v>
      </c>
      <c r="U63" s="22">
        <v>45078</v>
      </c>
      <c r="V63" s="22"/>
      <c r="W63" s="24" t="s">
        <v>57</v>
      </c>
    </row>
    <row r="64" spans="1:23" ht="75" customHeight="1" x14ac:dyDescent="0.25">
      <c r="A64" s="21" t="s">
        <v>207</v>
      </c>
      <c r="B64" s="22">
        <v>44540</v>
      </c>
      <c r="C64" s="23">
        <v>1416</v>
      </c>
      <c r="D64" s="46" t="s">
        <v>518</v>
      </c>
      <c r="E64" s="22">
        <v>44573</v>
      </c>
      <c r="F64" s="21" t="s">
        <v>519</v>
      </c>
      <c r="G64" s="24" t="s">
        <v>62</v>
      </c>
      <c r="H64" s="24" t="s">
        <v>212</v>
      </c>
      <c r="I64" s="25">
        <v>329857377.92000002</v>
      </c>
      <c r="J64" s="9">
        <f t="shared" si="3"/>
        <v>329857377.92000002</v>
      </c>
      <c r="K64" s="9">
        <f t="shared" si="2"/>
        <v>329857377.92000002</v>
      </c>
      <c r="L64" s="25">
        <f t="shared" si="4"/>
        <v>2953594</v>
      </c>
      <c r="M64" s="25">
        <v>1140000</v>
      </c>
      <c r="N64" s="25">
        <v>336797</v>
      </c>
      <c r="O64" s="25">
        <f>1140000+336797</f>
        <v>1476797</v>
      </c>
      <c r="P64" s="23"/>
      <c r="Q64" s="43" t="s">
        <v>28</v>
      </c>
      <c r="R64" s="24" t="s">
        <v>412</v>
      </c>
      <c r="S64" s="24" t="s">
        <v>520</v>
      </c>
      <c r="T64" s="22">
        <v>44621</v>
      </c>
      <c r="U64" s="22">
        <v>44713</v>
      </c>
      <c r="V64" s="22" t="s">
        <v>200</v>
      </c>
      <c r="W64" s="24" t="s">
        <v>57</v>
      </c>
    </row>
    <row r="65" spans="1:23" ht="75" x14ac:dyDescent="0.25">
      <c r="A65" s="21" t="s">
        <v>208</v>
      </c>
      <c r="B65" s="22">
        <v>44540</v>
      </c>
      <c r="C65" s="23">
        <v>1416</v>
      </c>
      <c r="D65" s="46" t="s">
        <v>503</v>
      </c>
      <c r="E65" s="22">
        <v>44580</v>
      </c>
      <c r="F65" s="21" t="s">
        <v>504</v>
      </c>
      <c r="G65" s="24" t="s">
        <v>91</v>
      </c>
      <c r="H65" s="24" t="s">
        <v>213</v>
      </c>
      <c r="I65" s="25">
        <v>912443355</v>
      </c>
      <c r="J65" s="9">
        <f t="shared" si="3"/>
        <v>912443355</v>
      </c>
      <c r="K65" s="9">
        <f t="shared" ref="K65:K84" si="5">J65</f>
        <v>912443355</v>
      </c>
      <c r="L65" s="25">
        <f t="shared" si="4"/>
        <v>1410000</v>
      </c>
      <c r="M65" s="25">
        <v>705000</v>
      </c>
      <c r="N65" s="25">
        <v>705000</v>
      </c>
      <c r="O65" s="25"/>
      <c r="P65" s="23"/>
      <c r="Q65" s="43" t="s">
        <v>21</v>
      </c>
      <c r="R65" s="24" t="s">
        <v>505</v>
      </c>
      <c r="S65" s="24" t="s">
        <v>98</v>
      </c>
      <c r="T65" s="22">
        <v>44652</v>
      </c>
      <c r="U65" s="22">
        <v>44743</v>
      </c>
      <c r="V65" s="22"/>
      <c r="W65" s="24" t="s">
        <v>57</v>
      </c>
    </row>
    <row r="66" spans="1:23" ht="75" customHeight="1" x14ac:dyDescent="0.25">
      <c r="A66" s="21" t="s">
        <v>209</v>
      </c>
      <c r="B66" s="22">
        <v>44540</v>
      </c>
      <c r="C66" s="23">
        <v>1416</v>
      </c>
      <c r="D66" s="46" t="s">
        <v>458</v>
      </c>
      <c r="E66" s="22">
        <v>44575</v>
      </c>
      <c r="F66" s="21" t="s">
        <v>446</v>
      </c>
      <c r="G66" s="24" t="s">
        <v>445</v>
      </c>
      <c r="H66" s="24" t="s">
        <v>214</v>
      </c>
      <c r="I66" s="25">
        <v>70417275.180000007</v>
      </c>
      <c r="J66" s="9">
        <f t="shared" ref="J66:J84" si="6">I66</f>
        <v>70417275.180000007</v>
      </c>
      <c r="K66" s="9">
        <f t="shared" si="5"/>
        <v>70417275.180000007</v>
      </c>
      <c r="L66" s="25">
        <f t="shared" si="4"/>
        <v>3159142</v>
      </c>
      <c r="M66" s="25">
        <v>2106094</v>
      </c>
      <c r="N66" s="25">
        <v>1053048</v>
      </c>
      <c r="O66" s="25"/>
      <c r="P66" s="23"/>
      <c r="Q66" s="43" t="s">
        <v>28</v>
      </c>
      <c r="R66" s="50" t="s">
        <v>450</v>
      </c>
      <c r="S66" s="24" t="s">
        <v>451</v>
      </c>
      <c r="T66" s="22">
        <v>44652</v>
      </c>
      <c r="U66" s="22">
        <v>44743</v>
      </c>
      <c r="V66" s="22"/>
      <c r="W66" s="24" t="s">
        <v>57</v>
      </c>
    </row>
    <row r="67" spans="1:23" ht="52.5" customHeight="1" x14ac:dyDescent="0.25">
      <c r="A67" s="21" t="s">
        <v>216</v>
      </c>
      <c r="B67" s="22">
        <v>44544</v>
      </c>
      <c r="C67" s="23">
        <v>1416</v>
      </c>
      <c r="D67" s="46" t="s">
        <v>682</v>
      </c>
      <c r="E67" s="22">
        <v>44586</v>
      </c>
      <c r="F67" s="21" t="s">
        <v>683</v>
      </c>
      <c r="G67" s="24" t="s">
        <v>684</v>
      </c>
      <c r="H67" s="24" t="s">
        <v>215</v>
      </c>
      <c r="I67" s="25">
        <v>518424521.23000002</v>
      </c>
      <c r="J67" s="9">
        <f t="shared" si="6"/>
        <v>518424521.23000002</v>
      </c>
      <c r="K67" s="9">
        <f t="shared" si="5"/>
        <v>518424521.23000002</v>
      </c>
      <c r="L67" s="25">
        <f t="shared" si="4"/>
        <v>1964.9</v>
      </c>
      <c r="M67" s="25">
        <v>1964.9</v>
      </c>
      <c r="N67" s="25"/>
      <c r="O67" s="25"/>
      <c r="P67" s="23"/>
      <c r="Q67" s="43" t="s">
        <v>21</v>
      </c>
      <c r="R67" s="24" t="s">
        <v>685</v>
      </c>
      <c r="S67" s="24" t="s">
        <v>63</v>
      </c>
      <c r="T67" s="22">
        <v>44621</v>
      </c>
      <c r="U67" s="22"/>
      <c r="V67" s="22"/>
      <c r="W67" s="24" t="s">
        <v>57</v>
      </c>
    </row>
    <row r="68" spans="1:23" ht="78.75" customHeight="1" x14ac:dyDescent="0.25">
      <c r="A68" s="21" t="s">
        <v>217</v>
      </c>
      <c r="B68" s="22">
        <v>44546</v>
      </c>
      <c r="C68" s="23">
        <v>1416</v>
      </c>
      <c r="D68" s="46" t="s">
        <v>460</v>
      </c>
      <c r="E68" s="22">
        <v>44573</v>
      </c>
      <c r="F68" s="21" t="s">
        <v>461</v>
      </c>
      <c r="G68" s="24" t="s">
        <v>65</v>
      </c>
      <c r="H68" s="24" t="s">
        <v>233</v>
      </c>
      <c r="I68" s="25">
        <v>87156980.819999993</v>
      </c>
      <c r="J68" s="9">
        <f t="shared" si="6"/>
        <v>87156980.819999993</v>
      </c>
      <c r="K68" s="9">
        <f t="shared" si="5"/>
        <v>87156980.819999993</v>
      </c>
      <c r="L68" s="25">
        <f t="shared" si="4"/>
        <v>10974.6</v>
      </c>
      <c r="M68" s="25">
        <v>10974.6</v>
      </c>
      <c r="N68" s="25"/>
      <c r="O68" s="25"/>
      <c r="P68" s="23"/>
      <c r="Q68" s="43" t="s">
        <v>21</v>
      </c>
      <c r="R68" s="24" t="s">
        <v>462</v>
      </c>
      <c r="S68" s="24" t="s">
        <v>63</v>
      </c>
      <c r="T68" s="22">
        <v>44621</v>
      </c>
      <c r="U68" s="22"/>
      <c r="V68" s="22"/>
      <c r="W68" s="24" t="s">
        <v>57</v>
      </c>
    </row>
    <row r="69" spans="1:23" ht="47.25" customHeight="1" x14ac:dyDescent="0.25">
      <c r="A69" s="21" t="s">
        <v>218</v>
      </c>
      <c r="B69" s="22">
        <v>44546</v>
      </c>
      <c r="C69" s="23">
        <v>1416</v>
      </c>
      <c r="D69" s="46" t="s">
        <v>686</v>
      </c>
      <c r="E69" s="22">
        <v>44586</v>
      </c>
      <c r="F69" s="21" t="s">
        <v>687</v>
      </c>
      <c r="G69" s="24" t="s">
        <v>684</v>
      </c>
      <c r="H69" s="24" t="s">
        <v>234</v>
      </c>
      <c r="I69" s="25">
        <v>140047705.16</v>
      </c>
      <c r="J69" s="9">
        <f t="shared" si="6"/>
        <v>140047705.16</v>
      </c>
      <c r="K69" s="9">
        <f t="shared" si="5"/>
        <v>140047705.16</v>
      </c>
      <c r="L69" s="25">
        <f t="shared" si="4"/>
        <v>2654</v>
      </c>
      <c r="M69" s="25">
        <v>572</v>
      </c>
      <c r="N69" s="25">
        <v>2082</v>
      </c>
      <c r="O69" s="25"/>
      <c r="P69" s="23"/>
      <c r="Q69" s="43" t="s">
        <v>21</v>
      </c>
      <c r="R69" s="24" t="s">
        <v>685</v>
      </c>
      <c r="S69" s="24" t="s">
        <v>63</v>
      </c>
      <c r="T69" s="22">
        <v>44621</v>
      </c>
      <c r="U69" s="22">
        <v>44682</v>
      </c>
      <c r="V69" s="22"/>
      <c r="W69" s="24" t="s">
        <v>57</v>
      </c>
    </row>
    <row r="70" spans="1:23" ht="47.25" customHeight="1" x14ac:dyDescent="0.25">
      <c r="A70" s="21" t="s">
        <v>219</v>
      </c>
      <c r="B70" s="22">
        <v>44544</v>
      </c>
      <c r="C70" s="23">
        <v>1416</v>
      </c>
      <c r="D70" s="46" t="s">
        <v>688</v>
      </c>
      <c r="E70" s="22">
        <v>44586</v>
      </c>
      <c r="F70" s="21" t="s">
        <v>689</v>
      </c>
      <c r="G70" s="24" t="s">
        <v>684</v>
      </c>
      <c r="H70" s="24" t="s">
        <v>6</v>
      </c>
      <c r="I70" s="25">
        <v>705515379.79999995</v>
      </c>
      <c r="J70" s="9">
        <f t="shared" si="6"/>
        <v>705515379.79999995</v>
      </c>
      <c r="K70" s="9">
        <f t="shared" si="5"/>
        <v>705515379.79999995</v>
      </c>
      <c r="L70" s="25">
        <f t="shared" si="4"/>
        <v>2674</v>
      </c>
      <c r="M70" s="25">
        <v>1933.6</v>
      </c>
      <c r="N70" s="25">
        <v>740.4</v>
      </c>
      <c r="O70" s="25"/>
      <c r="P70" s="23"/>
      <c r="Q70" s="43" t="s">
        <v>21</v>
      </c>
      <c r="R70" s="24" t="s">
        <v>685</v>
      </c>
      <c r="S70" s="24" t="s">
        <v>63</v>
      </c>
      <c r="T70" s="22">
        <v>44621</v>
      </c>
      <c r="U70" s="22">
        <v>44682</v>
      </c>
      <c r="V70" s="22"/>
      <c r="W70" s="24" t="s">
        <v>57</v>
      </c>
    </row>
    <row r="71" spans="1:23" ht="94.5" customHeight="1" x14ac:dyDescent="0.25">
      <c r="A71" s="21" t="s">
        <v>220</v>
      </c>
      <c r="B71" s="22">
        <v>44544</v>
      </c>
      <c r="C71" s="23">
        <v>1416</v>
      </c>
      <c r="D71" s="46" t="s">
        <v>791</v>
      </c>
      <c r="E71" s="22">
        <v>44593</v>
      </c>
      <c r="F71" s="21" t="s">
        <v>792</v>
      </c>
      <c r="G71" s="24" t="s">
        <v>65</v>
      </c>
      <c r="H71" s="24" t="s">
        <v>235</v>
      </c>
      <c r="I71" s="25">
        <v>459886284</v>
      </c>
      <c r="J71" s="9">
        <f t="shared" si="6"/>
        <v>459886284</v>
      </c>
      <c r="K71" s="9">
        <f t="shared" si="5"/>
        <v>459886284</v>
      </c>
      <c r="L71" s="25">
        <f t="shared" si="4"/>
        <v>34320</v>
      </c>
      <c r="M71" s="25">
        <v>34320</v>
      </c>
      <c r="N71" s="25"/>
      <c r="O71" s="25"/>
      <c r="P71" s="23"/>
      <c r="Q71" s="43" t="s">
        <v>43</v>
      </c>
      <c r="R71" s="24" t="s">
        <v>793</v>
      </c>
      <c r="S71" s="24" t="s">
        <v>64</v>
      </c>
      <c r="T71" s="22">
        <v>44621</v>
      </c>
      <c r="U71" s="22"/>
      <c r="V71" s="22"/>
      <c r="W71" s="24" t="s">
        <v>57</v>
      </c>
    </row>
    <row r="72" spans="1:23" ht="47.25" customHeight="1" x14ac:dyDescent="0.25">
      <c r="A72" s="21" t="s">
        <v>221</v>
      </c>
      <c r="B72" s="22">
        <v>44544</v>
      </c>
      <c r="C72" s="23">
        <v>1416</v>
      </c>
      <c r="D72" s="46" t="s">
        <v>690</v>
      </c>
      <c r="E72" s="22">
        <v>44586</v>
      </c>
      <c r="F72" s="21" t="s">
        <v>691</v>
      </c>
      <c r="G72" s="24" t="s">
        <v>684</v>
      </c>
      <c r="H72" s="24" t="s">
        <v>236</v>
      </c>
      <c r="I72" s="25">
        <v>159888742.86000001</v>
      </c>
      <c r="J72" s="9">
        <f t="shared" si="6"/>
        <v>159888742.86000001</v>
      </c>
      <c r="K72" s="9">
        <f t="shared" si="5"/>
        <v>159888742.86000001</v>
      </c>
      <c r="L72" s="25">
        <f t="shared" si="4"/>
        <v>606</v>
      </c>
      <c r="M72" s="25">
        <v>606</v>
      </c>
      <c r="N72" s="25"/>
      <c r="O72" s="25"/>
      <c r="P72" s="23"/>
      <c r="Q72" s="43" t="s">
        <v>21</v>
      </c>
      <c r="R72" s="24" t="s">
        <v>685</v>
      </c>
      <c r="S72" s="24" t="s">
        <v>63</v>
      </c>
      <c r="T72" s="22">
        <v>44621</v>
      </c>
      <c r="U72" s="22"/>
      <c r="V72" s="22"/>
      <c r="W72" s="24" t="s">
        <v>57</v>
      </c>
    </row>
    <row r="73" spans="1:23" ht="75" customHeight="1" x14ac:dyDescent="0.25">
      <c r="A73" s="21" t="s">
        <v>222</v>
      </c>
      <c r="B73" s="22">
        <v>44546</v>
      </c>
      <c r="C73" s="23">
        <v>1416</v>
      </c>
      <c r="D73" s="46" t="s">
        <v>479</v>
      </c>
      <c r="E73" s="22">
        <v>44579</v>
      </c>
      <c r="F73" s="21" t="s">
        <v>480</v>
      </c>
      <c r="G73" s="24" t="s">
        <v>445</v>
      </c>
      <c r="H73" s="24" t="s">
        <v>237</v>
      </c>
      <c r="I73" s="25">
        <v>55862762.219999999</v>
      </c>
      <c r="J73" s="9">
        <f t="shared" si="6"/>
        <v>55862762.219999999</v>
      </c>
      <c r="K73" s="9">
        <f t="shared" si="5"/>
        <v>55862762.219999999</v>
      </c>
      <c r="L73" s="25">
        <f t="shared" si="4"/>
        <v>3540099</v>
      </c>
      <c r="M73" s="25">
        <v>2360066</v>
      </c>
      <c r="N73" s="25">
        <v>1180033</v>
      </c>
      <c r="O73" s="25"/>
      <c r="P73" s="23"/>
      <c r="Q73" s="43" t="s">
        <v>35</v>
      </c>
      <c r="R73" s="24" t="s">
        <v>450</v>
      </c>
      <c r="S73" s="24" t="s">
        <v>451</v>
      </c>
      <c r="T73" s="22">
        <v>44652</v>
      </c>
      <c r="U73" s="22">
        <v>44743</v>
      </c>
      <c r="V73" s="22"/>
      <c r="W73" s="24" t="s">
        <v>57</v>
      </c>
    </row>
    <row r="74" spans="1:23" ht="63" customHeight="1" x14ac:dyDescent="0.25">
      <c r="A74" s="21" t="s">
        <v>223</v>
      </c>
      <c r="B74" s="22">
        <v>44544</v>
      </c>
      <c r="C74" s="23">
        <v>1416</v>
      </c>
      <c r="D74" s="46" t="s">
        <v>580</v>
      </c>
      <c r="E74" s="22">
        <v>44585</v>
      </c>
      <c r="F74" s="21" t="s">
        <v>581</v>
      </c>
      <c r="G74" s="24" t="s">
        <v>61</v>
      </c>
      <c r="H74" s="24" t="s">
        <v>238</v>
      </c>
      <c r="I74" s="25">
        <v>406236438</v>
      </c>
      <c r="J74" s="9">
        <f t="shared" si="6"/>
        <v>406236438</v>
      </c>
      <c r="K74" s="9">
        <f t="shared" si="5"/>
        <v>406236438</v>
      </c>
      <c r="L74" s="25">
        <f t="shared" si="4"/>
        <v>627780</v>
      </c>
      <c r="M74" s="25">
        <v>627780</v>
      </c>
      <c r="N74" s="25"/>
      <c r="O74" s="25"/>
      <c r="P74" s="23"/>
      <c r="Q74" s="43" t="s">
        <v>21</v>
      </c>
      <c r="R74" s="24" t="s">
        <v>582</v>
      </c>
      <c r="S74" s="24" t="s">
        <v>98</v>
      </c>
      <c r="T74" s="22">
        <v>44652</v>
      </c>
      <c r="U74" s="22"/>
      <c r="V74" s="22"/>
      <c r="W74" s="24" t="s">
        <v>57</v>
      </c>
    </row>
    <row r="75" spans="1:23" ht="63" customHeight="1" x14ac:dyDescent="0.25">
      <c r="A75" s="21" t="s">
        <v>224</v>
      </c>
      <c r="B75" s="22">
        <v>44544</v>
      </c>
      <c r="C75" s="23">
        <v>1416</v>
      </c>
      <c r="D75" s="46" t="s">
        <v>692</v>
      </c>
      <c r="E75" s="22">
        <v>44586</v>
      </c>
      <c r="F75" s="21" t="s">
        <v>693</v>
      </c>
      <c r="G75" s="24" t="s">
        <v>62</v>
      </c>
      <c r="H75" s="24" t="s">
        <v>239</v>
      </c>
      <c r="I75" s="25">
        <v>969563290.40999997</v>
      </c>
      <c r="J75" s="9">
        <f t="shared" si="6"/>
        <v>969563290.40999997</v>
      </c>
      <c r="K75" s="9">
        <f t="shared" si="5"/>
        <v>969563290.40999997</v>
      </c>
      <c r="L75" s="25">
        <f t="shared" si="4"/>
        <v>15249</v>
      </c>
      <c r="M75" s="25">
        <v>11760</v>
      </c>
      <c r="N75" s="25">
        <v>3489</v>
      </c>
      <c r="O75" s="25"/>
      <c r="P75" s="23"/>
      <c r="Q75" s="43" t="s">
        <v>21</v>
      </c>
      <c r="R75" s="24" t="s">
        <v>697</v>
      </c>
      <c r="S75" s="24" t="s">
        <v>98</v>
      </c>
      <c r="T75" s="22">
        <v>44607</v>
      </c>
      <c r="U75" s="22">
        <v>44743</v>
      </c>
      <c r="V75" s="22"/>
      <c r="W75" s="24" t="s">
        <v>57</v>
      </c>
    </row>
    <row r="76" spans="1:23" ht="63" customHeight="1" x14ac:dyDescent="0.25">
      <c r="A76" s="21" t="s">
        <v>225</v>
      </c>
      <c r="B76" s="22">
        <v>44544</v>
      </c>
      <c r="C76" s="23">
        <v>1416</v>
      </c>
      <c r="D76" s="46" t="s">
        <v>698</v>
      </c>
      <c r="E76" s="22">
        <v>44586</v>
      </c>
      <c r="F76" s="21" t="s">
        <v>694</v>
      </c>
      <c r="G76" s="24" t="s">
        <v>62</v>
      </c>
      <c r="H76" s="24" t="s">
        <v>239</v>
      </c>
      <c r="I76" s="25">
        <v>762222094.91999996</v>
      </c>
      <c r="J76" s="9">
        <f t="shared" si="6"/>
        <v>762222094.91999996</v>
      </c>
      <c r="K76" s="9">
        <f t="shared" si="5"/>
        <v>762222094.91999996</v>
      </c>
      <c r="L76" s="25">
        <f t="shared" si="4"/>
        <v>11988</v>
      </c>
      <c r="M76" s="25">
        <v>9249</v>
      </c>
      <c r="N76" s="25">
        <v>2739</v>
      </c>
      <c r="O76" s="25"/>
      <c r="P76" s="23"/>
      <c r="Q76" s="43" t="s">
        <v>21</v>
      </c>
      <c r="R76" s="24" t="s">
        <v>697</v>
      </c>
      <c r="S76" s="24" t="s">
        <v>98</v>
      </c>
      <c r="T76" s="22">
        <v>44607</v>
      </c>
      <c r="U76" s="22">
        <v>44743</v>
      </c>
      <c r="V76" s="22"/>
      <c r="W76" s="24" t="s">
        <v>57</v>
      </c>
    </row>
    <row r="77" spans="1:23" ht="63" customHeight="1" x14ac:dyDescent="0.25">
      <c r="A77" s="21" t="s">
        <v>226</v>
      </c>
      <c r="B77" s="22">
        <v>44544</v>
      </c>
      <c r="C77" s="23">
        <v>1416</v>
      </c>
      <c r="D77" s="46" t="s">
        <v>699</v>
      </c>
      <c r="E77" s="22">
        <v>44586</v>
      </c>
      <c r="F77" s="21" t="s">
        <v>695</v>
      </c>
      <c r="G77" s="24" t="s">
        <v>62</v>
      </c>
      <c r="H77" s="24" t="s">
        <v>239</v>
      </c>
      <c r="I77" s="25">
        <v>830509259.58000004</v>
      </c>
      <c r="J77" s="9">
        <f t="shared" si="6"/>
        <v>830509259.58000004</v>
      </c>
      <c r="K77" s="9">
        <f t="shared" si="5"/>
        <v>830509259.58000004</v>
      </c>
      <c r="L77" s="25">
        <f t="shared" si="4"/>
        <v>13062</v>
      </c>
      <c r="M77" s="25">
        <v>10077</v>
      </c>
      <c r="N77" s="25">
        <v>2985</v>
      </c>
      <c r="O77" s="25"/>
      <c r="P77" s="23"/>
      <c r="Q77" s="43" t="s">
        <v>21</v>
      </c>
      <c r="R77" s="24" t="s">
        <v>697</v>
      </c>
      <c r="S77" s="24" t="s">
        <v>98</v>
      </c>
      <c r="T77" s="22">
        <v>44607</v>
      </c>
      <c r="U77" s="22">
        <v>44743</v>
      </c>
      <c r="V77" s="22"/>
      <c r="W77" s="24" t="s">
        <v>57</v>
      </c>
    </row>
    <row r="78" spans="1:23" ht="63" customHeight="1" x14ac:dyDescent="0.25">
      <c r="A78" s="21" t="s">
        <v>227</v>
      </c>
      <c r="B78" s="22">
        <v>44544</v>
      </c>
      <c r="C78" s="23">
        <v>1416</v>
      </c>
      <c r="D78" s="46" t="s">
        <v>700</v>
      </c>
      <c r="E78" s="22">
        <v>44586</v>
      </c>
      <c r="F78" s="21" t="s">
        <v>696</v>
      </c>
      <c r="G78" s="24" t="s">
        <v>62</v>
      </c>
      <c r="H78" s="24" t="s">
        <v>240</v>
      </c>
      <c r="I78" s="25">
        <v>962505678.41999996</v>
      </c>
      <c r="J78" s="9">
        <f t="shared" si="6"/>
        <v>962505678.41999996</v>
      </c>
      <c r="K78" s="9">
        <f t="shared" si="5"/>
        <v>962505678.41999996</v>
      </c>
      <c r="L78" s="25">
        <f t="shared" si="4"/>
        <v>15138</v>
      </c>
      <c r="M78" s="25">
        <v>11691</v>
      </c>
      <c r="N78" s="25">
        <v>3447</v>
      </c>
      <c r="O78" s="25"/>
      <c r="P78" s="23"/>
      <c r="Q78" s="43" t="s">
        <v>21</v>
      </c>
      <c r="R78" s="24" t="s">
        <v>697</v>
      </c>
      <c r="S78" s="24" t="s">
        <v>98</v>
      </c>
      <c r="T78" s="22">
        <v>44910</v>
      </c>
      <c r="U78" s="22">
        <v>44743</v>
      </c>
      <c r="V78" s="22"/>
      <c r="W78" s="24" t="s">
        <v>57</v>
      </c>
    </row>
    <row r="79" spans="1:23" ht="78.75" customHeight="1" x14ac:dyDescent="0.25">
      <c r="A79" s="21" t="s">
        <v>228</v>
      </c>
      <c r="B79" s="22">
        <v>44546</v>
      </c>
      <c r="C79" s="23">
        <v>1416</v>
      </c>
      <c r="D79" s="46" t="s">
        <v>463</v>
      </c>
      <c r="E79" s="22">
        <v>44573</v>
      </c>
      <c r="F79" s="21" t="s">
        <v>464</v>
      </c>
      <c r="G79" s="24" t="s">
        <v>62</v>
      </c>
      <c r="H79" s="24" t="s">
        <v>241</v>
      </c>
      <c r="I79" s="25">
        <v>1900800</v>
      </c>
      <c r="J79" s="9">
        <f t="shared" si="6"/>
        <v>1900800</v>
      </c>
      <c r="K79" s="9">
        <f t="shared" si="5"/>
        <v>1900800</v>
      </c>
      <c r="L79" s="25">
        <f t="shared" si="4"/>
        <v>14400</v>
      </c>
      <c r="M79" s="25">
        <v>14400</v>
      </c>
      <c r="N79" s="25"/>
      <c r="O79" s="25"/>
      <c r="P79" s="23"/>
      <c r="Q79" s="43" t="s">
        <v>23</v>
      </c>
      <c r="R79" s="24" t="s">
        <v>465</v>
      </c>
      <c r="S79" s="24" t="s">
        <v>466</v>
      </c>
      <c r="T79" s="22">
        <v>44593</v>
      </c>
      <c r="U79" s="22"/>
      <c r="V79" s="22"/>
      <c r="W79" s="24" t="s">
        <v>1051</v>
      </c>
    </row>
    <row r="80" spans="1:23" ht="63" customHeight="1" x14ac:dyDescent="0.25">
      <c r="A80" s="21" t="s">
        <v>229</v>
      </c>
      <c r="B80" s="22">
        <v>44544</v>
      </c>
      <c r="C80" s="23">
        <v>1416</v>
      </c>
      <c r="D80" s="24" t="s">
        <v>434</v>
      </c>
      <c r="E80" s="22" t="s">
        <v>434</v>
      </c>
      <c r="F80" s="21" t="s">
        <v>434</v>
      </c>
      <c r="G80" s="24" t="s">
        <v>434</v>
      </c>
      <c r="H80" s="24" t="s">
        <v>242</v>
      </c>
      <c r="I80" s="25" t="s">
        <v>434</v>
      </c>
      <c r="J80" s="9" t="str">
        <f t="shared" si="6"/>
        <v>нет заявок</v>
      </c>
      <c r="K80" s="9" t="str">
        <f t="shared" si="5"/>
        <v>нет заявок</v>
      </c>
      <c r="L80" s="25" t="s">
        <v>435</v>
      </c>
      <c r="M80" s="25">
        <v>6381</v>
      </c>
      <c r="N80" s="25" t="s">
        <v>434</v>
      </c>
      <c r="O80" s="25" t="s">
        <v>434</v>
      </c>
      <c r="P80" s="23" t="s">
        <v>434</v>
      </c>
      <c r="Q80" s="43" t="s">
        <v>21</v>
      </c>
      <c r="R80" s="24" t="s">
        <v>434</v>
      </c>
      <c r="S80" s="24" t="s">
        <v>434</v>
      </c>
      <c r="T80" s="22">
        <v>44607</v>
      </c>
      <c r="U80" s="22" t="s">
        <v>434</v>
      </c>
      <c r="V80" s="22" t="s">
        <v>434</v>
      </c>
      <c r="W80" s="24" t="s">
        <v>434</v>
      </c>
    </row>
    <row r="81" spans="1:23" ht="78.75" customHeight="1" x14ac:dyDescent="0.25">
      <c r="A81" s="21" t="s">
        <v>230</v>
      </c>
      <c r="B81" s="22">
        <v>44544</v>
      </c>
      <c r="C81" s="23">
        <v>1416</v>
      </c>
      <c r="D81" s="46" t="s">
        <v>701</v>
      </c>
      <c r="E81" s="22">
        <v>44586</v>
      </c>
      <c r="F81" s="21" t="s">
        <v>702</v>
      </c>
      <c r="G81" s="24" t="s">
        <v>65</v>
      </c>
      <c r="H81" s="24" t="s">
        <v>243</v>
      </c>
      <c r="I81" s="25">
        <v>569196600</v>
      </c>
      <c r="J81" s="9">
        <f t="shared" si="6"/>
        <v>569196600</v>
      </c>
      <c r="K81" s="9">
        <f t="shared" si="5"/>
        <v>569196600</v>
      </c>
      <c r="L81" s="25">
        <f t="shared" si="4"/>
        <v>45940000</v>
      </c>
      <c r="M81" s="25">
        <v>45940000</v>
      </c>
      <c r="N81" s="25"/>
      <c r="O81" s="25"/>
      <c r="P81" s="23"/>
      <c r="Q81" s="43" t="s">
        <v>19</v>
      </c>
      <c r="R81" s="24" t="s">
        <v>469</v>
      </c>
      <c r="S81" s="24" t="s">
        <v>64</v>
      </c>
      <c r="T81" s="22">
        <v>44621</v>
      </c>
      <c r="U81" s="22"/>
      <c r="V81" s="22"/>
      <c r="W81" s="24" t="s">
        <v>57</v>
      </c>
    </row>
    <row r="82" spans="1:23" ht="78.75" customHeight="1" x14ac:dyDescent="0.25">
      <c r="A82" s="21" t="s">
        <v>231</v>
      </c>
      <c r="B82" s="22">
        <v>44546</v>
      </c>
      <c r="C82" s="23">
        <v>1416</v>
      </c>
      <c r="D82" s="46" t="s">
        <v>467</v>
      </c>
      <c r="E82" s="22">
        <v>44573</v>
      </c>
      <c r="F82" s="21" t="s">
        <v>468</v>
      </c>
      <c r="G82" s="24" t="s">
        <v>65</v>
      </c>
      <c r="H82" s="24" t="s">
        <v>244</v>
      </c>
      <c r="I82" s="25">
        <v>14208500</v>
      </c>
      <c r="J82" s="9">
        <f t="shared" si="6"/>
        <v>14208500</v>
      </c>
      <c r="K82" s="9">
        <f t="shared" si="5"/>
        <v>14208500</v>
      </c>
      <c r="L82" s="25">
        <f t="shared" si="4"/>
        <v>1810000</v>
      </c>
      <c r="M82" s="25">
        <v>1810000</v>
      </c>
      <c r="N82" s="25"/>
      <c r="O82" s="25"/>
      <c r="P82" s="23"/>
      <c r="Q82" s="43" t="s">
        <v>19</v>
      </c>
      <c r="R82" s="24" t="s">
        <v>469</v>
      </c>
      <c r="S82" s="24" t="s">
        <v>64</v>
      </c>
      <c r="T82" s="22">
        <v>44621</v>
      </c>
      <c r="U82" s="22"/>
      <c r="V82" s="22"/>
      <c r="W82" s="24" t="s">
        <v>57</v>
      </c>
    </row>
    <row r="83" spans="1:23" ht="78.75" customHeight="1" x14ac:dyDescent="0.25">
      <c r="A83" s="21" t="s">
        <v>232</v>
      </c>
      <c r="B83" s="22">
        <v>44546</v>
      </c>
      <c r="C83" s="23">
        <v>1416</v>
      </c>
      <c r="D83" s="46" t="s">
        <v>583</v>
      </c>
      <c r="E83" s="22">
        <v>44585</v>
      </c>
      <c r="F83" s="21" t="s">
        <v>1053</v>
      </c>
      <c r="G83" s="24" t="s">
        <v>65</v>
      </c>
      <c r="H83" s="24" t="s">
        <v>243</v>
      </c>
      <c r="I83" s="25">
        <v>498685110</v>
      </c>
      <c r="J83" s="9">
        <f t="shared" si="6"/>
        <v>498685110</v>
      </c>
      <c r="K83" s="9">
        <f t="shared" si="5"/>
        <v>498685110</v>
      </c>
      <c r="L83" s="25">
        <f t="shared" si="4"/>
        <v>40249000</v>
      </c>
      <c r="M83" s="25">
        <v>40249000</v>
      </c>
      <c r="N83" s="25"/>
      <c r="O83" s="25"/>
      <c r="P83" s="23"/>
      <c r="Q83" s="43" t="s">
        <v>19</v>
      </c>
      <c r="R83" s="24" t="s">
        <v>423</v>
      </c>
      <c r="S83" s="24" t="s">
        <v>64</v>
      </c>
      <c r="T83" s="22">
        <v>44621</v>
      </c>
      <c r="U83" s="22"/>
      <c r="V83" s="22"/>
      <c r="W83" s="24" t="s">
        <v>57</v>
      </c>
    </row>
    <row r="84" spans="1:23" ht="78.75" customHeight="1" x14ac:dyDescent="0.25">
      <c r="A84" s="21" t="s">
        <v>255</v>
      </c>
      <c r="B84" s="22">
        <v>44547</v>
      </c>
      <c r="C84" s="23">
        <v>1416</v>
      </c>
      <c r="D84" s="46" t="s">
        <v>540</v>
      </c>
      <c r="E84" s="22">
        <v>44573</v>
      </c>
      <c r="F84" s="21" t="s">
        <v>541</v>
      </c>
      <c r="G84" s="24" t="s">
        <v>65</v>
      </c>
      <c r="H84" s="24" t="s">
        <v>256</v>
      </c>
      <c r="I84" s="25">
        <v>184820400</v>
      </c>
      <c r="J84" s="9">
        <f t="shared" si="6"/>
        <v>184820400</v>
      </c>
      <c r="K84" s="9">
        <f t="shared" si="5"/>
        <v>184820400</v>
      </c>
      <c r="L84" s="25">
        <f t="shared" si="4"/>
        <v>23544000</v>
      </c>
      <c r="M84" s="25">
        <v>21209000</v>
      </c>
      <c r="N84" s="25">
        <v>2335000</v>
      </c>
      <c r="O84" s="25"/>
      <c r="P84" s="23"/>
      <c r="Q84" s="43" t="s">
        <v>257</v>
      </c>
      <c r="R84" s="24" t="s">
        <v>469</v>
      </c>
      <c r="S84" s="24" t="s">
        <v>64</v>
      </c>
      <c r="T84" s="22">
        <v>44621</v>
      </c>
      <c r="U84" s="22">
        <v>44713</v>
      </c>
      <c r="V84" s="22"/>
      <c r="W84" s="24" t="s">
        <v>57</v>
      </c>
    </row>
    <row r="85" spans="1:23" ht="47.25" customHeight="1" x14ac:dyDescent="0.25">
      <c r="A85" s="21" t="s">
        <v>258</v>
      </c>
      <c r="B85" s="22">
        <v>44547</v>
      </c>
      <c r="C85" s="23">
        <v>1416</v>
      </c>
      <c r="D85" s="46" t="s">
        <v>570</v>
      </c>
      <c r="E85" s="22">
        <v>44573</v>
      </c>
      <c r="F85" s="21" t="s">
        <v>571</v>
      </c>
      <c r="G85" s="24" t="s">
        <v>65</v>
      </c>
      <c r="H85" s="24" t="s">
        <v>259</v>
      </c>
      <c r="I85" s="25">
        <v>21366077.699999999</v>
      </c>
      <c r="J85" s="9">
        <f t="shared" ref="J85:J99" si="7">I85</f>
        <v>21366077.699999999</v>
      </c>
      <c r="K85" s="9">
        <f t="shared" ref="K85:K99" si="8">J85</f>
        <v>21366077.699999999</v>
      </c>
      <c r="L85" s="25">
        <f t="shared" ref="L85:L140" si="9">M85+N85+O85</f>
        <v>1479</v>
      </c>
      <c r="M85" s="25">
        <v>890</v>
      </c>
      <c r="N85" s="25">
        <v>589</v>
      </c>
      <c r="O85" s="25"/>
      <c r="P85" s="23"/>
      <c r="Q85" s="43" t="s">
        <v>35</v>
      </c>
      <c r="R85" s="24" t="s">
        <v>453</v>
      </c>
      <c r="S85" s="24" t="s">
        <v>63</v>
      </c>
      <c r="T85" s="22">
        <v>44621</v>
      </c>
      <c r="U85" s="22">
        <v>44743</v>
      </c>
      <c r="V85" s="22"/>
      <c r="W85" s="24" t="s">
        <v>57</v>
      </c>
    </row>
    <row r="86" spans="1:23" ht="47.25" customHeight="1" x14ac:dyDescent="0.25">
      <c r="A86" s="21" t="s">
        <v>260</v>
      </c>
      <c r="B86" s="22">
        <v>44547</v>
      </c>
      <c r="C86" s="23">
        <v>1416</v>
      </c>
      <c r="D86" s="46" t="s">
        <v>703</v>
      </c>
      <c r="E86" s="22">
        <v>44586</v>
      </c>
      <c r="F86" s="21" t="s">
        <v>704</v>
      </c>
      <c r="G86" s="24" t="s">
        <v>65</v>
      </c>
      <c r="H86" s="24" t="s">
        <v>261</v>
      </c>
      <c r="I86" s="25">
        <v>764891376</v>
      </c>
      <c r="J86" s="9">
        <f t="shared" si="7"/>
        <v>764891376</v>
      </c>
      <c r="K86" s="9">
        <f t="shared" si="8"/>
        <v>764891376</v>
      </c>
      <c r="L86" s="25">
        <f t="shared" si="9"/>
        <v>1904610</v>
      </c>
      <c r="M86" s="25">
        <v>975000</v>
      </c>
      <c r="N86" s="25">
        <v>929610</v>
      </c>
      <c r="O86" s="25"/>
      <c r="P86" s="23"/>
      <c r="Q86" s="43" t="s">
        <v>21</v>
      </c>
      <c r="R86" s="24" t="s">
        <v>706</v>
      </c>
      <c r="S86" s="24" t="s">
        <v>707</v>
      </c>
      <c r="T86" s="22">
        <v>44621</v>
      </c>
      <c r="U86" s="22">
        <v>44713</v>
      </c>
      <c r="V86" s="22"/>
      <c r="W86" s="24" t="s">
        <v>57</v>
      </c>
    </row>
    <row r="87" spans="1:23" ht="63" customHeight="1" x14ac:dyDescent="0.25">
      <c r="A87" s="21" t="s">
        <v>262</v>
      </c>
      <c r="B87" s="22">
        <v>44547</v>
      </c>
      <c r="C87" s="23">
        <v>1416</v>
      </c>
      <c r="D87" s="46" t="s">
        <v>708</v>
      </c>
      <c r="E87" s="22">
        <v>44586</v>
      </c>
      <c r="F87" s="21" t="s">
        <v>705</v>
      </c>
      <c r="G87" s="24" t="s">
        <v>91</v>
      </c>
      <c r="H87" s="24" t="s">
        <v>263</v>
      </c>
      <c r="I87" s="25">
        <v>575713440</v>
      </c>
      <c r="J87" s="9">
        <f t="shared" si="7"/>
        <v>575713440</v>
      </c>
      <c r="K87" s="9">
        <f t="shared" si="8"/>
        <v>575713440</v>
      </c>
      <c r="L87" s="25">
        <f t="shared" si="9"/>
        <v>95850</v>
      </c>
      <c r="M87" s="25">
        <v>95850</v>
      </c>
      <c r="N87" s="25"/>
      <c r="O87" s="25"/>
      <c r="P87" s="23"/>
      <c r="Q87" s="43" t="s">
        <v>21</v>
      </c>
      <c r="R87" s="24" t="s">
        <v>55</v>
      </c>
      <c r="S87" s="24" t="s">
        <v>63</v>
      </c>
      <c r="T87" s="22">
        <v>44652</v>
      </c>
      <c r="U87" s="22"/>
      <c r="V87" s="22"/>
      <c r="W87" s="24" t="s">
        <v>57</v>
      </c>
    </row>
    <row r="88" spans="1:23" ht="78.75" customHeight="1" x14ac:dyDescent="0.25">
      <c r="A88" s="21" t="s">
        <v>264</v>
      </c>
      <c r="B88" s="22">
        <v>44551</v>
      </c>
      <c r="C88" s="23">
        <v>1416</v>
      </c>
      <c r="D88" s="46" t="s">
        <v>506</v>
      </c>
      <c r="E88" s="22">
        <v>44580</v>
      </c>
      <c r="F88" s="21" t="s">
        <v>507</v>
      </c>
      <c r="G88" s="24" t="s">
        <v>65</v>
      </c>
      <c r="H88" s="24" t="s">
        <v>265</v>
      </c>
      <c r="I88" s="25">
        <v>298714500</v>
      </c>
      <c r="J88" s="9">
        <f t="shared" si="7"/>
        <v>298714500</v>
      </c>
      <c r="K88" s="9">
        <f t="shared" si="8"/>
        <v>298714500</v>
      </c>
      <c r="L88" s="25">
        <f t="shared" si="9"/>
        <v>22890000</v>
      </c>
      <c r="M88" s="25">
        <v>20995500</v>
      </c>
      <c r="N88" s="25">
        <v>1894500</v>
      </c>
      <c r="O88" s="25"/>
      <c r="P88" s="23"/>
      <c r="Q88" s="43" t="s">
        <v>19</v>
      </c>
      <c r="R88" s="24" t="s">
        <v>436</v>
      </c>
      <c r="S88" s="24" t="s">
        <v>64</v>
      </c>
      <c r="T88" s="22">
        <v>44621</v>
      </c>
      <c r="U88" s="22">
        <v>44682</v>
      </c>
      <c r="V88" s="22"/>
      <c r="W88" s="24" t="s">
        <v>57</v>
      </c>
    </row>
    <row r="89" spans="1:23" ht="47.25" customHeight="1" x14ac:dyDescent="0.25">
      <c r="A89" s="21" t="s">
        <v>266</v>
      </c>
      <c r="B89" s="22">
        <v>44551</v>
      </c>
      <c r="C89" s="23">
        <v>1416</v>
      </c>
      <c r="D89" s="46" t="s">
        <v>794</v>
      </c>
      <c r="E89" s="22">
        <v>44592</v>
      </c>
      <c r="F89" s="21" t="s">
        <v>795</v>
      </c>
      <c r="G89" s="24" t="s">
        <v>61</v>
      </c>
      <c r="H89" s="24" t="s">
        <v>267</v>
      </c>
      <c r="I89" s="25">
        <v>700032942</v>
      </c>
      <c r="J89" s="9">
        <f t="shared" si="7"/>
        <v>700032942</v>
      </c>
      <c r="K89" s="9">
        <f t="shared" si="8"/>
        <v>700032942</v>
      </c>
      <c r="L89" s="25">
        <f t="shared" si="9"/>
        <v>747180</v>
      </c>
      <c r="M89" s="25">
        <v>747180</v>
      </c>
      <c r="N89" s="25"/>
      <c r="O89" s="25"/>
      <c r="P89" s="23"/>
      <c r="Q89" s="43" t="s">
        <v>35</v>
      </c>
      <c r="R89" s="24" t="s">
        <v>798</v>
      </c>
      <c r="S89" s="24" t="s">
        <v>457</v>
      </c>
      <c r="T89" s="22">
        <v>44607</v>
      </c>
      <c r="U89" s="22"/>
      <c r="V89" s="22"/>
      <c r="W89" s="24" t="s">
        <v>57</v>
      </c>
    </row>
    <row r="90" spans="1:23" ht="75" customHeight="1" x14ac:dyDescent="0.25">
      <c r="A90" s="21" t="s">
        <v>268</v>
      </c>
      <c r="B90" s="22">
        <v>44551</v>
      </c>
      <c r="C90" s="23">
        <v>1416</v>
      </c>
      <c r="D90" s="46" t="s">
        <v>537</v>
      </c>
      <c r="E90" s="22">
        <v>44579</v>
      </c>
      <c r="F90" s="21" t="s">
        <v>473</v>
      </c>
      <c r="G90" s="24" t="s">
        <v>415</v>
      </c>
      <c r="H90" s="24" t="s">
        <v>269</v>
      </c>
      <c r="I90" s="25">
        <v>34084800</v>
      </c>
      <c r="J90" s="9">
        <f t="shared" si="7"/>
        <v>34084800</v>
      </c>
      <c r="K90" s="9">
        <f t="shared" si="8"/>
        <v>34084800</v>
      </c>
      <c r="L90" s="25">
        <f t="shared" si="9"/>
        <v>1420200</v>
      </c>
      <c r="M90" s="25">
        <v>1420200</v>
      </c>
      <c r="N90" s="25"/>
      <c r="O90" s="25"/>
      <c r="P90" s="23"/>
      <c r="Q90" s="43" t="s">
        <v>35</v>
      </c>
      <c r="R90" s="24" t="s">
        <v>474</v>
      </c>
      <c r="S90" s="24" t="s">
        <v>475</v>
      </c>
      <c r="T90" s="22">
        <v>44743</v>
      </c>
      <c r="U90" s="22"/>
      <c r="V90" s="22"/>
      <c r="W90" s="24" t="s">
        <v>57</v>
      </c>
    </row>
    <row r="91" spans="1:23" ht="63" customHeight="1" x14ac:dyDescent="0.25">
      <c r="A91" s="21" t="s">
        <v>270</v>
      </c>
      <c r="B91" s="22">
        <v>44551</v>
      </c>
      <c r="C91" s="23">
        <v>1416</v>
      </c>
      <c r="D91" s="46" t="s">
        <v>799</v>
      </c>
      <c r="E91" s="22">
        <v>44600</v>
      </c>
      <c r="F91" s="21" t="s">
        <v>796</v>
      </c>
      <c r="G91" s="24" t="s">
        <v>65</v>
      </c>
      <c r="H91" s="24" t="s">
        <v>271</v>
      </c>
      <c r="I91" s="25">
        <v>954975797.10000002</v>
      </c>
      <c r="J91" s="9">
        <f t="shared" si="7"/>
        <v>954975797.10000002</v>
      </c>
      <c r="K91" s="9">
        <f t="shared" si="8"/>
        <v>954975797.10000002</v>
      </c>
      <c r="L91" s="25">
        <f t="shared" si="9"/>
        <v>104910</v>
      </c>
      <c r="M91" s="25">
        <v>62790</v>
      </c>
      <c r="N91" s="25">
        <v>42120</v>
      </c>
      <c r="O91" s="25"/>
      <c r="P91" s="23"/>
      <c r="Q91" s="43" t="s">
        <v>21</v>
      </c>
      <c r="R91" s="24" t="s">
        <v>800</v>
      </c>
      <c r="S91" s="24" t="s">
        <v>98</v>
      </c>
      <c r="T91" s="22">
        <v>44635</v>
      </c>
      <c r="U91" s="22">
        <v>44682</v>
      </c>
      <c r="V91" s="22"/>
      <c r="W91" s="24" t="s">
        <v>57</v>
      </c>
    </row>
    <row r="92" spans="1:23" ht="63" customHeight="1" x14ac:dyDescent="0.25">
      <c r="A92" s="21" t="s">
        <v>272</v>
      </c>
      <c r="B92" s="22">
        <v>44551</v>
      </c>
      <c r="C92" s="23">
        <v>1416</v>
      </c>
      <c r="D92" s="46" t="s">
        <v>801</v>
      </c>
      <c r="E92" s="22">
        <v>44600</v>
      </c>
      <c r="F92" s="21" t="s">
        <v>797</v>
      </c>
      <c r="G92" s="24" t="s">
        <v>65</v>
      </c>
      <c r="H92" s="24" t="s">
        <v>271</v>
      </c>
      <c r="I92" s="25">
        <v>915105489.29999995</v>
      </c>
      <c r="J92" s="9">
        <f t="shared" si="7"/>
        <v>915105489.29999995</v>
      </c>
      <c r="K92" s="9">
        <f t="shared" si="8"/>
        <v>915105489.29999995</v>
      </c>
      <c r="L92" s="25">
        <f t="shared" si="9"/>
        <v>100530</v>
      </c>
      <c r="M92" s="25">
        <v>60120</v>
      </c>
      <c r="N92" s="25">
        <v>40410</v>
      </c>
      <c r="O92" s="25"/>
      <c r="P92" s="23"/>
      <c r="Q92" s="43" t="s">
        <v>21</v>
      </c>
      <c r="R92" s="24" t="s">
        <v>800</v>
      </c>
      <c r="S92" s="24" t="s">
        <v>98</v>
      </c>
      <c r="T92" s="22">
        <v>44635</v>
      </c>
      <c r="U92" s="22">
        <v>44682</v>
      </c>
      <c r="V92" s="22"/>
      <c r="W92" s="24" t="s">
        <v>57</v>
      </c>
    </row>
    <row r="93" spans="1:23" ht="75" customHeight="1" x14ac:dyDescent="0.25">
      <c r="A93" s="21" t="s">
        <v>273</v>
      </c>
      <c r="B93" s="22">
        <v>44551</v>
      </c>
      <c r="C93" s="23">
        <v>1416</v>
      </c>
      <c r="D93" s="46" t="s">
        <v>542</v>
      </c>
      <c r="E93" s="22">
        <v>44574</v>
      </c>
      <c r="F93" s="21" t="s">
        <v>543</v>
      </c>
      <c r="G93" s="24" t="s">
        <v>61</v>
      </c>
      <c r="H93" s="24" t="s">
        <v>274</v>
      </c>
      <c r="I93" s="25">
        <v>9666990</v>
      </c>
      <c r="J93" s="9">
        <f t="shared" si="7"/>
        <v>9666990</v>
      </c>
      <c r="K93" s="9">
        <f t="shared" si="8"/>
        <v>9666990</v>
      </c>
      <c r="L93" s="25">
        <f t="shared" si="9"/>
        <v>1125</v>
      </c>
      <c r="M93" s="25">
        <v>1125</v>
      </c>
      <c r="N93" s="25"/>
      <c r="O93" s="25"/>
      <c r="P93" s="23"/>
      <c r="Q93" s="43" t="s">
        <v>21</v>
      </c>
      <c r="R93" s="24" t="s">
        <v>486</v>
      </c>
      <c r="S93" s="24" t="s">
        <v>63</v>
      </c>
      <c r="T93" s="22">
        <v>44652</v>
      </c>
      <c r="U93" s="22"/>
      <c r="V93" s="22"/>
      <c r="W93" s="24" t="s">
        <v>57</v>
      </c>
    </row>
    <row r="94" spans="1:23" ht="75" customHeight="1" x14ac:dyDescent="0.25">
      <c r="A94" s="21" t="s">
        <v>275</v>
      </c>
      <c r="B94" s="22">
        <v>44551</v>
      </c>
      <c r="C94" s="23">
        <v>1416</v>
      </c>
      <c r="D94" s="46" t="s">
        <v>538</v>
      </c>
      <c r="E94" s="22">
        <v>44610</v>
      </c>
      <c r="F94" s="21" t="s">
        <v>481</v>
      </c>
      <c r="G94" s="24" t="s">
        <v>415</v>
      </c>
      <c r="H94" s="24" t="s">
        <v>276</v>
      </c>
      <c r="I94" s="25">
        <v>18251805</v>
      </c>
      <c r="J94" s="9">
        <f t="shared" si="7"/>
        <v>18251805</v>
      </c>
      <c r="K94" s="9">
        <f t="shared" si="8"/>
        <v>18251805</v>
      </c>
      <c r="L94" s="25">
        <f t="shared" si="9"/>
        <v>435500</v>
      </c>
      <c r="M94" s="25">
        <v>435500</v>
      </c>
      <c r="N94" s="25"/>
      <c r="O94" s="25"/>
      <c r="P94" s="23"/>
      <c r="Q94" s="43" t="s">
        <v>35</v>
      </c>
      <c r="R94" s="24" t="s">
        <v>474</v>
      </c>
      <c r="S94" s="24" t="s">
        <v>475</v>
      </c>
      <c r="T94" s="22">
        <v>44743</v>
      </c>
      <c r="U94" s="22"/>
      <c r="V94" s="22"/>
      <c r="W94" s="24" t="s">
        <v>57</v>
      </c>
    </row>
    <row r="95" spans="1:23" ht="75" customHeight="1" x14ac:dyDescent="0.25">
      <c r="A95" s="21" t="s">
        <v>288</v>
      </c>
      <c r="B95" s="22">
        <v>44551</v>
      </c>
      <c r="C95" s="23">
        <v>1416</v>
      </c>
      <c r="D95" s="46" t="s">
        <v>539</v>
      </c>
      <c r="E95" s="22">
        <v>44579</v>
      </c>
      <c r="F95" s="21" t="s">
        <v>476</v>
      </c>
      <c r="G95" s="24" t="s">
        <v>415</v>
      </c>
      <c r="H95" s="24" t="s">
        <v>287</v>
      </c>
      <c r="I95" s="25">
        <v>46200750</v>
      </c>
      <c r="J95" s="9">
        <f t="shared" si="7"/>
        <v>46200750</v>
      </c>
      <c r="K95" s="9">
        <f t="shared" si="8"/>
        <v>46200750</v>
      </c>
      <c r="L95" s="25">
        <f t="shared" si="9"/>
        <v>3080050</v>
      </c>
      <c r="M95" s="25">
        <v>3080050</v>
      </c>
      <c r="N95" s="25"/>
      <c r="O95" s="25"/>
      <c r="P95" s="23"/>
      <c r="Q95" s="43" t="s">
        <v>28</v>
      </c>
      <c r="R95" s="24" t="s">
        <v>477</v>
      </c>
      <c r="S95" s="24" t="s">
        <v>478</v>
      </c>
      <c r="T95" s="22">
        <v>44743</v>
      </c>
      <c r="U95" s="22"/>
      <c r="V95" s="22"/>
      <c r="W95" s="24" t="s">
        <v>57</v>
      </c>
    </row>
    <row r="96" spans="1:23" ht="47.25" customHeight="1" x14ac:dyDescent="0.25">
      <c r="A96" s="21" t="s">
        <v>289</v>
      </c>
      <c r="B96" s="22">
        <v>44551</v>
      </c>
      <c r="C96" s="23">
        <v>1416</v>
      </c>
      <c r="D96" s="46" t="s">
        <v>584</v>
      </c>
      <c r="E96" s="22">
        <v>44585</v>
      </c>
      <c r="F96" s="21" t="s">
        <v>585</v>
      </c>
      <c r="G96" s="24" t="s">
        <v>61</v>
      </c>
      <c r="H96" s="24" t="s">
        <v>290</v>
      </c>
      <c r="I96" s="25">
        <v>8257408.5</v>
      </c>
      <c r="J96" s="9">
        <f t="shared" si="7"/>
        <v>8257408.5</v>
      </c>
      <c r="K96" s="9">
        <f t="shared" si="8"/>
        <v>8257408.5</v>
      </c>
      <c r="L96" s="25">
        <f t="shared" si="9"/>
        <v>129650</v>
      </c>
      <c r="M96" s="25">
        <v>129650</v>
      </c>
      <c r="N96" s="25"/>
      <c r="O96" s="25"/>
      <c r="P96" s="23"/>
      <c r="Q96" s="43" t="s">
        <v>21</v>
      </c>
      <c r="R96" s="24" t="s">
        <v>586</v>
      </c>
      <c r="S96" s="24" t="s">
        <v>587</v>
      </c>
      <c r="T96" s="22">
        <v>44621</v>
      </c>
      <c r="U96" s="22"/>
      <c r="V96" s="22"/>
      <c r="W96" s="24" t="s">
        <v>57</v>
      </c>
    </row>
    <row r="97" spans="1:23" ht="47.25" customHeight="1" x14ac:dyDescent="0.25">
      <c r="A97" s="21" t="s">
        <v>292</v>
      </c>
      <c r="B97" s="22">
        <v>44551</v>
      </c>
      <c r="C97" s="23">
        <v>1416</v>
      </c>
      <c r="D97" s="24" t="s">
        <v>434</v>
      </c>
      <c r="E97" s="22" t="s">
        <v>434</v>
      </c>
      <c r="F97" s="21" t="s">
        <v>434</v>
      </c>
      <c r="G97" s="24" t="s">
        <v>434</v>
      </c>
      <c r="H97" s="24" t="s">
        <v>291</v>
      </c>
      <c r="I97" s="25" t="s">
        <v>434</v>
      </c>
      <c r="J97" s="9" t="str">
        <f t="shared" si="7"/>
        <v>нет заявок</v>
      </c>
      <c r="K97" s="9" t="str">
        <f t="shared" si="8"/>
        <v>нет заявок</v>
      </c>
      <c r="L97" s="25" t="e">
        <f t="shared" si="9"/>
        <v>#VALUE!</v>
      </c>
      <c r="M97" s="25">
        <v>2167.1999999999998</v>
      </c>
      <c r="N97" s="25" t="s">
        <v>434</v>
      </c>
      <c r="O97" s="25" t="s">
        <v>434</v>
      </c>
      <c r="P97" s="23" t="s">
        <v>434</v>
      </c>
      <c r="Q97" s="43" t="s">
        <v>21</v>
      </c>
      <c r="R97" s="24" t="s">
        <v>434</v>
      </c>
      <c r="S97" s="24" t="s">
        <v>434</v>
      </c>
      <c r="T97" s="22">
        <v>44652</v>
      </c>
      <c r="U97" s="22" t="s">
        <v>434</v>
      </c>
      <c r="V97" s="22" t="s">
        <v>434</v>
      </c>
      <c r="W97" s="24" t="s">
        <v>434</v>
      </c>
    </row>
    <row r="98" spans="1:23" ht="75" customHeight="1" x14ac:dyDescent="0.25">
      <c r="A98" s="21" t="s">
        <v>294</v>
      </c>
      <c r="B98" s="22">
        <v>44551</v>
      </c>
      <c r="C98" s="23">
        <v>1416</v>
      </c>
      <c r="D98" s="46" t="s">
        <v>508</v>
      </c>
      <c r="E98" s="22">
        <v>44580</v>
      </c>
      <c r="F98" s="21" t="s">
        <v>509</v>
      </c>
      <c r="G98" s="24" t="s">
        <v>65</v>
      </c>
      <c r="H98" s="24" t="s">
        <v>293</v>
      </c>
      <c r="I98" s="25">
        <v>63144928</v>
      </c>
      <c r="J98" s="9">
        <f t="shared" si="7"/>
        <v>63144928</v>
      </c>
      <c r="K98" s="9">
        <f t="shared" si="8"/>
        <v>63144928</v>
      </c>
      <c r="L98" s="25">
        <f t="shared" si="9"/>
        <v>31360</v>
      </c>
      <c r="M98" s="25">
        <v>31360</v>
      </c>
      <c r="N98" s="25"/>
      <c r="O98" s="25"/>
      <c r="P98" s="23"/>
      <c r="Q98" s="43" t="s">
        <v>21</v>
      </c>
      <c r="R98" s="24" t="s">
        <v>510</v>
      </c>
      <c r="S98" s="24" t="s">
        <v>98</v>
      </c>
      <c r="T98" s="22">
        <v>44713</v>
      </c>
      <c r="U98" s="22"/>
      <c r="V98" s="22"/>
      <c r="W98" s="24" t="s">
        <v>57</v>
      </c>
    </row>
    <row r="99" spans="1:23" ht="110.25" customHeight="1" x14ac:dyDescent="0.25">
      <c r="A99" s="21" t="s">
        <v>296</v>
      </c>
      <c r="B99" s="22">
        <v>44551</v>
      </c>
      <c r="C99" s="23">
        <v>1416</v>
      </c>
      <c r="D99" s="46" t="s">
        <v>511</v>
      </c>
      <c r="E99" s="22">
        <v>44580</v>
      </c>
      <c r="F99" s="21" t="s">
        <v>512</v>
      </c>
      <c r="G99" s="24" t="s">
        <v>65</v>
      </c>
      <c r="H99" s="24" t="s">
        <v>295</v>
      </c>
      <c r="I99" s="25">
        <v>188799337.59999999</v>
      </c>
      <c r="J99" s="9">
        <f t="shared" si="7"/>
        <v>188799337.59999999</v>
      </c>
      <c r="K99" s="9">
        <f t="shared" si="8"/>
        <v>188799337.59999999</v>
      </c>
      <c r="L99" s="25">
        <f t="shared" si="9"/>
        <v>1379104</v>
      </c>
      <c r="M99" s="25">
        <v>975000</v>
      </c>
      <c r="N99" s="25">
        <v>404104</v>
      </c>
      <c r="O99" s="25"/>
      <c r="P99" s="23"/>
      <c r="Q99" s="43" t="s">
        <v>43</v>
      </c>
      <c r="R99" s="24" t="s">
        <v>513</v>
      </c>
      <c r="S99" s="24" t="s">
        <v>63</v>
      </c>
      <c r="T99" s="22">
        <v>44621</v>
      </c>
      <c r="U99" s="22">
        <v>44835</v>
      </c>
      <c r="V99" s="22"/>
      <c r="W99" s="24" t="s">
        <v>57</v>
      </c>
    </row>
    <row r="100" spans="1:23" ht="75" customHeight="1" x14ac:dyDescent="0.25">
      <c r="A100" s="21" t="s">
        <v>298</v>
      </c>
      <c r="B100" s="22">
        <v>44551</v>
      </c>
      <c r="C100" s="23">
        <v>1416</v>
      </c>
      <c r="D100" s="46" t="s">
        <v>492</v>
      </c>
      <c r="E100" s="22">
        <v>44574</v>
      </c>
      <c r="F100" s="21" t="s">
        <v>493</v>
      </c>
      <c r="G100" s="24" t="s">
        <v>61</v>
      </c>
      <c r="H100" s="24" t="s">
        <v>297</v>
      </c>
      <c r="I100" s="25">
        <v>392730</v>
      </c>
      <c r="J100" s="9">
        <f t="shared" ref="J100:J139" si="10">I100</f>
        <v>392730</v>
      </c>
      <c r="K100" s="9">
        <f t="shared" ref="K100:K140" si="11">J100</f>
        <v>392730</v>
      </c>
      <c r="L100" s="25">
        <f t="shared" si="9"/>
        <v>1560</v>
      </c>
      <c r="M100" s="25">
        <v>1560</v>
      </c>
      <c r="N100" s="25"/>
      <c r="O100" s="25"/>
      <c r="P100" s="23"/>
      <c r="Q100" s="43" t="s">
        <v>43</v>
      </c>
      <c r="R100" s="24" t="s">
        <v>486</v>
      </c>
      <c r="S100" s="24" t="s">
        <v>487</v>
      </c>
      <c r="T100" s="22">
        <v>44652</v>
      </c>
      <c r="U100" s="22"/>
      <c r="V100" s="22"/>
      <c r="W100" s="24" t="s">
        <v>57</v>
      </c>
    </row>
    <row r="101" spans="1:23" ht="157.5" customHeight="1" x14ac:dyDescent="0.25">
      <c r="A101" s="21" t="s">
        <v>300</v>
      </c>
      <c r="B101" s="22">
        <v>44552</v>
      </c>
      <c r="C101" s="23">
        <v>1416</v>
      </c>
      <c r="D101" s="46" t="s">
        <v>718</v>
      </c>
      <c r="E101" s="22">
        <v>44589</v>
      </c>
      <c r="F101" s="21" t="s">
        <v>721</v>
      </c>
      <c r="G101" s="24" t="s">
        <v>61</v>
      </c>
      <c r="H101" s="24" t="s">
        <v>299</v>
      </c>
      <c r="I101" s="25">
        <v>206400287</v>
      </c>
      <c r="J101" s="9">
        <f t="shared" si="10"/>
        <v>206400287</v>
      </c>
      <c r="K101" s="9">
        <f t="shared" si="11"/>
        <v>206400287</v>
      </c>
      <c r="L101" s="25">
        <f t="shared" si="9"/>
        <v>3395300</v>
      </c>
      <c r="M101" s="25">
        <v>3395300</v>
      </c>
      <c r="N101" s="25"/>
      <c r="O101" s="25"/>
      <c r="P101" s="23"/>
      <c r="Q101" s="43" t="s">
        <v>28</v>
      </c>
      <c r="R101" s="24" t="s">
        <v>711</v>
      </c>
      <c r="S101" s="24" t="s">
        <v>712</v>
      </c>
      <c r="T101" s="22">
        <v>44743</v>
      </c>
      <c r="U101" s="22"/>
      <c r="V101" s="22"/>
      <c r="W101" s="24" t="s">
        <v>57</v>
      </c>
    </row>
    <row r="102" spans="1:23" ht="157.5" customHeight="1" x14ac:dyDescent="0.25">
      <c r="A102" s="21" t="s">
        <v>572</v>
      </c>
      <c r="B102" s="22">
        <v>44552</v>
      </c>
      <c r="C102" s="23">
        <v>1416</v>
      </c>
      <c r="D102" s="46" t="s">
        <v>709</v>
      </c>
      <c r="E102" s="22">
        <v>44587</v>
      </c>
      <c r="F102" s="21" t="s">
        <v>710</v>
      </c>
      <c r="G102" s="24" t="s">
        <v>61</v>
      </c>
      <c r="H102" s="24" t="s">
        <v>301</v>
      </c>
      <c r="I102" s="25">
        <v>52805819.32</v>
      </c>
      <c r="J102" s="9">
        <f t="shared" si="10"/>
        <v>52805819.32</v>
      </c>
      <c r="K102" s="9">
        <f t="shared" si="11"/>
        <v>52805819.32</v>
      </c>
      <c r="L102" s="25">
        <f t="shared" si="9"/>
        <v>2174869</v>
      </c>
      <c r="M102" s="25">
        <v>2174869</v>
      </c>
      <c r="N102" s="25"/>
      <c r="O102" s="25"/>
      <c r="P102" s="23"/>
      <c r="Q102" s="43" t="s">
        <v>28</v>
      </c>
      <c r="R102" s="24" t="s">
        <v>711</v>
      </c>
      <c r="S102" s="24" t="s">
        <v>712</v>
      </c>
      <c r="T102" s="22">
        <v>44743</v>
      </c>
      <c r="U102" s="22"/>
      <c r="V102" s="22"/>
      <c r="W102" s="24" t="s">
        <v>57</v>
      </c>
    </row>
    <row r="103" spans="1:23" ht="63" customHeight="1" x14ac:dyDescent="0.25">
      <c r="A103" s="21" t="s">
        <v>303</v>
      </c>
      <c r="B103" s="22">
        <v>44552</v>
      </c>
      <c r="C103" s="23">
        <v>1416</v>
      </c>
      <c r="D103" s="24"/>
      <c r="E103" s="22">
        <v>44600</v>
      </c>
      <c r="F103" s="21" t="s">
        <v>826</v>
      </c>
      <c r="G103" s="24" t="s">
        <v>65</v>
      </c>
      <c r="H103" s="24" t="s">
        <v>302</v>
      </c>
      <c r="I103" s="25">
        <v>983649648.60000002</v>
      </c>
      <c r="J103" s="9">
        <f t="shared" si="10"/>
        <v>983649648.60000002</v>
      </c>
      <c r="K103" s="9">
        <f t="shared" si="11"/>
        <v>983649648.60000002</v>
      </c>
      <c r="L103" s="25">
        <f>M103+N103+O103</f>
        <v>108060</v>
      </c>
      <c r="M103" s="25">
        <v>64590</v>
      </c>
      <c r="N103" s="25">
        <v>43470</v>
      </c>
      <c r="O103" s="25"/>
      <c r="P103" s="23"/>
      <c r="Q103" s="43" t="s">
        <v>21</v>
      </c>
      <c r="R103" s="24" t="s">
        <v>800</v>
      </c>
      <c r="S103" s="24" t="s">
        <v>98</v>
      </c>
      <c r="T103" s="22">
        <v>44635</v>
      </c>
      <c r="U103" s="22">
        <v>44682</v>
      </c>
      <c r="V103" s="22"/>
      <c r="W103" s="24" t="s">
        <v>57</v>
      </c>
    </row>
    <row r="104" spans="1:23" ht="75" customHeight="1" x14ac:dyDescent="0.25">
      <c r="A104" s="21" t="s">
        <v>305</v>
      </c>
      <c r="B104" s="22">
        <v>44552</v>
      </c>
      <c r="C104" s="23">
        <v>1416</v>
      </c>
      <c r="D104" s="46" t="s">
        <v>484</v>
      </c>
      <c r="E104" s="22">
        <v>44574</v>
      </c>
      <c r="F104" s="21" t="s">
        <v>485</v>
      </c>
      <c r="G104" s="24" t="s">
        <v>61</v>
      </c>
      <c r="H104" s="24" t="s">
        <v>304</v>
      </c>
      <c r="I104" s="25">
        <v>7901943.5</v>
      </c>
      <c r="J104" s="9">
        <f t="shared" si="10"/>
        <v>7901943.5</v>
      </c>
      <c r="K104" s="9">
        <f t="shared" si="11"/>
        <v>7901943.5</v>
      </c>
      <c r="L104" s="25">
        <f t="shared" si="9"/>
        <v>34175</v>
      </c>
      <c r="M104" s="25">
        <v>34175</v>
      </c>
      <c r="N104" s="25"/>
      <c r="O104" s="25"/>
      <c r="P104" s="23"/>
      <c r="Q104" s="43" t="s">
        <v>43</v>
      </c>
      <c r="R104" s="24" t="s">
        <v>486</v>
      </c>
      <c r="S104" s="24" t="s">
        <v>487</v>
      </c>
      <c r="T104" s="22">
        <v>44652</v>
      </c>
      <c r="U104" s="22"/>
      <c r="V104" s="22"/>
      <c r="W104" s="24" t="s">
        <v>57</v>
      </c>
    </row>
    <row r="105" spans="1:23" ht="63" customHeight="1" x14ac:dyDescent="0.25">
      <c r="A105" s="21" t="s">
        <v>307</v>
      </c>
      <c r="B105" s="22">
        <v>44552</v>
      </c>
      <c r="C105" s="23">
        <v>1416</v>
      </c>
      <c r="D105" s="24"/>
      <c r="E105" s="22">
        <v>44600</v>
      </c>
      <c r="F105" s="21" t="s">
        <v>827</v>
      </c>
      <c r="G105" s="24" t="s">
        <v>61</v>
      </c>
      <c r="H105" s="24" t="s">
        <v>306</v>
      </c>
      <c r="I105" s="25">
        <v>625437570</v>
      </c>
      <c r="J105" s="9">
        <f t="shared" si="10"/>
        <v>625437570</v>
      </c>
      <c r="K105" s="9">
        <f t="shared" si="11"/>
        <v>625437570</v>
      </c>
      <c r="L105" s="25">
        <f t="shared" si="9"/>
        <v>24250</v>
      </c>
      <c r="M105" s="25">
        <v>24250</v>
      </c>
      <c r="N105" s="25"/>
      <c r="O105" s="25"/>
      <c r="P105" s="23"/>
      <c r="Q105" s="43" t="s">
        <v>21</v>
      </c>
      <c r="R105" s="24" t="s">
        <v>48</v>
      </c>
      <c r="S105" s="24" t="s">
        <v>98</v>
      </c>
      <c r="T105" s="22">
        <v>44621</v>
      </c>
      <c r="U105" s="22"/>
      <c r="V105" s="22"/>
      <c r="W105" s="24" t="s">
        <v>57</v>
      </c>
    </row>
    <row r="106" spans="1:23" ht="63" customHeight="1" x14ac:dyDescent="0.25">
      <c r="A106" s="21" t="s">
        <v>309</v>
      </c>
      <c r="B106" s="22">
        <v>44553</v>
      </c>
      <c r="C106" s="23">
        <v>1416</v>
      </c>
      <c r="D106" s="24"/>
      <c r="E106" s="22">
        <v>44600</v>
      </c>
      <c r="F106" s="21" t="s">
        <v>828</v>
      </c>
      <c r="G106" s="24" t="s">
        <v>112</v>
      </c>
      <c r="H106" s="24" t="s">
        <v>308</v>
      </c>
      <c r="I106" s="25">
        <v>722653610</v>
      </c>
      <c r="J106" s="9">
        <f t="shared" si="10"/>
        <v>722653610</v>
      </c>
      <c r="K106" s="9">
        <f t="shared" si="11"/>
        <v>722653610</v>
      </c>
      <c r="L106" s="25">
        <f t="shared" si="9"/>
        <v>203000</v>
      </c>
      <c r="M106" s="25">
        <v>172360</v>
      </c>
      <c r="N106" s="25">
        <v>30640</v>
      </c>
      <c r="O106" s="25"/>
      <c r="P106" s="23"/>
      <c r="Q106" s="43" t="s">
        <v>21</v>
      </c>
      <c r="R106" s="24" t="s">
        <v>113</v>
      </c>
      <c r="S106" s="24" t="s">
        <v>98</v>
      </c>
      <c r="T106" s="22">
        <v>44713</v>
      </c>
      <c r="U106" s="22">
        <v>44805</v>
      </c>
      <c r="V106" s="22"/>
      <c r="W106" s="24" t="s">
        <v>57</v>
      </c>
    </row>
    <row r="107" spans="1:23" ht="63" customHeight="1" x14ac:dyDescent="0.25">
      <c r="A107" s="21" t="s">
        <v>310</v>
      </c>
      <c r="B107" s="22">
        <v>44553</v>
      </c>
      <c r="C107" s="23">
        <v>1416</v>
      </c>
      <c r="D107" s="24"/>
      <c r="E107" s="22">
        <v>44600</v>
      </c>
      <c r="F107" s="21" t="s">
        <v>829</v>
      </c>
      <c r="G107" s="24" t="s">
        <v>61</v>
      </c>
      <c r="H107" s="24" t="s">
        <v>306</v>
      </c>
      <c r="I107" s="25">
        <v>663350692.79999995</v>
      </c>
      <c r="J107" s="9">
        <f t="shared" si="10"/>
        <v>663350692.79999995</v>
      </c>
      <c r="K107" s="9">
        <f t="shared" si="11"/>
        <v>663350692.79999995</v>
      </c>
      <c r="L107" s="25">
        <f t="shared" si="9"/>
        <v>25720</v>
      </c>
      <c r="M107" s="25">
        <v>25720</v>
      </c>
      <c r="N107" s="25"/>
      <c r="O107" s="25"/>
      <c r="P107" s="23"/>
      <c r="Q107" s="43" t="s">
        <v>21</v>
      </c>
      <c r="R107" s="24" t="s">
        <v>48</v>
      </c>
      <c r="S107" s="24" t="s">
        <v>98</v>
      </c>
      <c r="T107" s="22">
        <v>44621</v>
      </c>
      <c r="U107" s="22"/>
      <c r="V107" s="22"/>
      <c r="W107" s="24" t="s">
        <v>57</v>
      </c>
    </row>
    <row r="108" spans="1:23" ht="63" customHeight="1" x14ac:dyDescent="0.25">
      <c r="A108" s="21" t="s">
        <v>349</v>
      </c>
      <c r="B108" s="22">
        <v>44553</v>
      </c>
      <c r="C108" s="23">
        <v>1416</v>
      </c>
      <c r="D108" s="24"/>
      <c r="E108" s="22">
        <v>44600</v>
      </c>
      <c r="F108" s="23" t="s">
        <v>831</v>
      </c>
      <c r="G108" s="24" t="s">
        <v>112</v>
      </c>
      <c r="H108" s="24" t="s">
        <v>308</v>
      </c>
      <c r="I108" s="25">
        <v>543948136</v>
      </c>
      <c r="J108" s="9">
        <f t="shared" si="10"/>
        <v>543948136</v>
      </c>
      <c r="K108" s="9">
        <f t="shared" si="11"/>
        <v>543948136</v>
      </c>
      <c r="L108" s="25">
        <f t="shared" si="9"/>
        <v>152800</v>
      </c>
      <c r="M108" s="25">
        <v>129140</v>
      </c>
      <c r="N108" s="25">
        <v>23660</v>
      </c>
      <c r="O108" s="25"/>
      <c r="P108" s="23"/>
      <c r="Q108" s="23" t="s">
        <v>21</v>
      </c>
      <c r="R108" s="24" t="s">
        <v>113</v>
      </c>
      <c r="S108" s="24" t="s">
        <v>98</v>
      </c>
      <c r="T108" s="22">
        <v>44713</v>
      </c>
      <c r="U108" s="22">
        <v>44805</v>
      </c>
      <c r="V108" s="22"/>
      <c r="W108" s="24" t="s">
        <v>57</v>
      </c>
    </row>
    <row r="109" spans="1:23" ht="94.5" customHeight="1" x14ac:dyDescent="0.25">
      <c r="A109" s="21" t="s">
        <v>350</v>
      </c>
      <c r="B109" s="22">
        <v>44553</v>
      </c>
      <c r="C109" s="23">
        <v>1416</v>
      </c>
      <c r="D109" s="24"/>
      <c r="E109" s="22">
        <v>44600</v>
      </c>
      <c r="F109" s="23" t="s">
        <v>832</v>
      </c>
      <c r="G109" s="24" t="s">
        <v>62</v>
      </c>
      <c r="H109" s="24" t="s">
        <v>383</v>
      </c>
      <c r="I109" s="25">
        <v>503431217</v>
      </c>
      <c r="J109" s="9">
        <f t="shared" si="10"/>
        <v>503431217</v>
      </c>
      <c r="K109" s="9">
        <f t="shared" si="11"/>
        <v>503431217</v>
      </c>
      <c r="L109" s="25">
        <f t="shared" si="9"/>
        <v>19874900</v>
      </c>
      <c r="M109" s="25">
        <v>2713600</v>
      </c>
      <c r="N109" s="25">
        <v>17161300</v>
      </c>
      <c r="O109" s="25"/>
      <c r="P109" s="23"/>
      <c r="Q109" s="23" t="s">
        <v>19</v>
      </c>
      <c r="R109" s="24" t="s">
        <v>251</v>
      </c>
      <c r="S109" s="24" t="s">
        <v>64</v>
      </c>
      <c r="T109" s="22">
        <v>44621</v>
      </c>
      <c r="U109" s="22">
        <v>44743</v>
      </c>
      <c r="V109" s="22"/>
      <c r="W109" s="24" t="s">
        <v>57</v>
      </c>
    </row>
    <row r="110" spans="1:23" ht="78.75" customHeight="1" x14ac:dyDescent="0.25">
      <c r="A110" s="21" t="s">
        <v>351</v>
      </c>
      <c r="B110" s="22">
        <v>44553</v>
      </c>
      <c r="C110" s="23">
        <v>1416</v>
      </c>
      <c r="D110" s="24"/>
      <c r="E110" s="22">
        <v>44600</v>
      </c>
      <c r="F110" s="23" t="s">
        <v>833</v>
      </c>
      <c r="G110" s="24" t="s">
        <v>65</v>
      </c>
      <c r="H110" s="24" t="s">
        <v>384</v>
      </c>
      <c r="I110" s="25">
        <v>769425600</v>
      </c>
      <c r="J110" s="9">
        <f t="shared" si="10"/>
        <v>769425600</v>
      </c>
      <c r="K110" s="9">
        <f t="shared" si="11"/>
        <v>769425600</v>
      </c>
      <c r="L110" s="25">
        <f t="shared" si="9"/>
        <v>15072000</v>
      </c>
      <c r="M110" s="25">
        <v>15072000</v>
      </c>
      <c r="N110" s="25"/>
      <c r="O110" s="25"/>
      <c r="P110" s="23"/>
      <c r="Q110" s="23" t="s">
        <v>23</v>
      </c>
      <c r="R110" s="24" t="s">
        <v>102</v>
      </c>
      <c r="S110" s="24" t="s">
        <v>834</v>
      </c>
      <c r="T110" s="22">
        <v>44621</v>
      </c>
      <c r="U110" s="22"/>
      <c r="V110" s="22"/>
      <c r="W110" s="24" t="s">
        <v>57</v>
      </c>
    </row>
    <row r="111" spans="1:23" ht="78.75" customHeight="1" x14ac:dyDescent="0.25">
      <c r="A111" s="21" t="s">
        <v>352</v>
      </c>
      <c r="B111" s="22">
        <v>44553</v>
      </c>
      <c r="C111" s="23">
        <v>1416</v>
      </c>
      <c r="D111" s="24"/>
      <c r="E111" s="22">
        <v>44600</v>
      </c>
      <c r="F111" s="23" t="s">
        <v>835</v>
      </c>
      <c r="G111" s="24" t="s">
        <v>65</v>
      </c>
      <c r="H111" s="24" t="s">
        <v>385</v>
      </c>
      <c r="I111" s="25">
        <v>894387200</v>
      </c>
      <c r="J111" s="9">
        <f t="shared" si="10"/>
        <v>894387200</v>
      </c>
      <c r="K111" s="9">
        <f t="shared" si="11"/>
        <v>894387200</v>
      </c>
      <c r="L111" s="25">
        <f t="shared" si="9"/>
        <v>72128000</v>
      </c>
      <c r="M111" s="25">
        <v>34373000</v>
      </c>
      <c r="N111" s="25">
        <v>37755000</v>
      </c>
      <c r="O111" s="25"/>
      <c r="P111" s="23"/>
      <c r="Q111" s="23" t="s">
        <v>19</v>
      </c>
      <c r="R111" s="24" t="s">
        <v>836</v>
      </c>
      <c r="S111" s="24" t="s">
        <v>837</v>
      </c>
      <c r="T111" s="22">
        <v>44652</v>
      </c>
      <c r="U111" s="22">
        <v>44713</v>
      </c>
      <c r="V111" s="22"/>
      <c r="W111" s="24" t="s">
        <v>57</v>
      </c>
    </row>
    <row r="112" spans="1:23" ht="94.5" customHeight="1" x14ac:dyDescent="0.25">
      <c r="A112" s="21" t="s">
        <v>353</v>
      </c>
      <c r="B112" s="22">
        <v>44553</v>
      </c>
      <c r="C112" s="23">
        <v>1416</v>
      </c>
      <c r="D112" s="24"/>
      <c r="E112" s="22">
        <v>44600</v>
      </c>
      <c r="F112" s="23" t="s">
        <v>838</v>
      </c>
      <c r="G112" s="24" t="s">
        <v>62</v>
      </c>
      <c r="H112" s="24" t="s">
        <v>386</v>
      </c>
      <c r="I112" s="25">
        <v>525620297</v>
      </c>
      <c r="J112" s="9">
        <f t="shared" si="10"/>
        <v>525620297</v>
      </c>
      <c r="K112" s="9">
        <f t="shared" si="11"/>
        <v>525620297</v>
      </c>
      <c r="L112" s="25">
        <f t="shared" si="9"/>
        <v>20750900</v>
      </c>
      <c r="M112" s="25">
        <v>2834400</v>
      </c>
      <c r="N112" s="25">
        <v>17916500</v>
      </c>
      <c r="O112" s="25"/>
      <c r="P112" s="23"/>
      <c r="Q112" s="23" t="s">
        <v>19</v>
      </c>
      <c r="R112" s="24" t="s">
        <v>251</v>
      </c>
      <c r="S112" s="24" t="s">
        <v>64</v>
      </c>
      <c r="T112" s="22">
        <v>44621</v>
      </c>
      <c r="U112" s="22">
        <v>44743</v>
      </c>
      <c r="V112" s="22"/>
      <c r="W112" s="24" t="s">
        <v>57</v>
      </c>
    </row>
    <row r="113" spans="1:23" ht="78.75" customHeight="1" x14ac:dyDescent="0.25">
      <c r="A113" s="21" t="s">
        <v>354</v>
      </c>
      <c r="B113" s="22">
        <v>44553</v>
      </c>
      <c r="C113" s="23">
        <v>1416</v>
      </c>
      <c r="D113" s="24"/>
      <c r="E113" s="22">
        <v>44600</v>
      </c>
      <c r="F113" s="23" t="s">
        <v>830</v>
      </c>
      <c r="G113" s="24" t="s">
        <v>65</v>
      </c>
      <c r="H113" s="24" t="s">
        <v>387</v>
      </c>
      <c r="I113" s="25">
        <v>806694400</v>
      </c>
      <c r="J113" s="9">
        <f t="shared" si="10"/>
        <v>806694400</v>
      </c>
      <c r="K113" s="9">
        <f t="shared" si="11"/>
        <v>806694400</v>
      </c>
      <c r="L113" s="25">
        <f t="shared" si="9"/>
        <v>65056000</v>
      </c>
      <c r="M113" s="25">
        <v>32367000</v>
      </c>
      <c r="N113" s="25">
        <v>32689000</v>
      </c>
      <c r="O113" s="25"/>
      <c r="P113" s="23"/>
      <c r="Q113" s="23" t="s">
        <v>19</v>
      </c>
      <c r="R113" s="24" t="s">
        <v>836</v>
      </c>
      <c r="S113" s="24" t="s">
        <v>837</v>
      </c>
      <c r="T113" s="22">
        <v>44652</v>
      </c>
      <c r="U113" s="22">
        <v>44713</v>
      </c>
      <c r="V113" s="22"/>
      <c r="W113" s="24" t="s">
        <v>57</v>
      </c>
    </row>
    <row r="114" spans="1:23" ht="78.75" customHeight="1" x14ac:dyDescent="0.25">
      <c r="A114" s="21" t="s">
        <v>355</v>
      </c>
      <c r="B114" s="22">
        <v>44553</v>
      </c>
      <c r="C114" s="23">
        <v>1416</v>
      </c>
      <c r="D114" s="24" t="s">
        <v>434</v>
      </c>
      <c r="E114" s="22" t="s">
        <v>434</v>
      </c>
      <c r="F114" s="23" t="s">
        <v>434</v>
      </c>
      <c r="G114" s="24" t="s">
        <v>434</v>
      </c>
      <c r="H114" s="24" t="s">
        <v>388</v>
      </c>
      <c r="I114" s="25"/>
      <c r="J114" s="9">
        <f t="shared" si="10"/>
        <v>0</v>
      </c>
      <c r="K114" s="9">
        <f t="shared" si="11"/>
        <v>0</v>
      </c>
      <c r="L114" s="25">
        <f t="shared" si="9"/>
        <v>136070</v>
      </c>
      <c r="M114" s="25">
        <v>89860</v>
      </c>
      <c r="N114" s="25">
        <v>46210</v>
      </c>
      <c r="O114" s="25"/>
      <c r="P114" s="23"/>
      <c r="Q114" s="23" t="s">
        <v>21</v>
      </c>
      <c r="R114" s="24"/>
      <c r="S114" s="24"/>
      <c r="T114" s="22">
        <v>44682</v>
      </c>
      <c r="U114" s="22">
        <v>44805</v>
      </c>
      <c r="V114" s="22"/>
      <c r="W114" s="24"/>
    </row>
    <row r="115" spans="1:23" ht="47.25" customHeight="1" x14ac:dyDescent="0.25">
      <c r="A115" s="21" t="s">
        <v>356</v>
      </c>
      <c r="B115" s="22">
        <v>44553</v>
      </c>
      <c r="C115" s="23">
        <v>1416</v>
      </c>
      <c r="D115" s="46" t="s">
        <v>713</v>
      </c>
      <c r="E115" s="22">
        <v>44587</v>
      </c>
      <c r="F115" s="23" t="s">
        <v>714</v>
      </c>
      <c r="G115" s="24" t="s">
        <v>61</v>
      </c>
      <c r="H115" s="24" t="s">
        <v>389</v>
      </c>
      <c r="I115" s="25">
        <v>4135928.82</v>
      </c>
      <c r="J115" s="9">
        <f t="shared" si="10"/>
        <v>4135928.82</v>
      </c>
      <c r="K115" s="9">
        <f t="shared" si="11"/>
        <v>4135928.82</v>
      </c>
      <c r="L115" s="25">
        <f t="shared" si="9"/>
        <v>222</v>
      </c>
      <c r="M115" s="25">
        <v>222</v>
      </c>
      <c r="N115" s="25"/>
      <c r="O115" s="25"/>
      <c r="P115" s="23"/>
      <c r="Q115" s="23" t="s">
        <v>35</v>
      </c>
      <c r="R115" s="24" t="s">
        <v>715</v>
      </c>
      <c r="S115" s="24" t="s">
        <v>63</v>
      </c>
      <c r="T115" s="22">
        <v>44621</v>
      </c>
      <c r="U115" s="22"/>
      <c r="V115" s="22"/>
      <c r="W115" s="24" t="s">
        <v>57</v>
      </c>
    </row>
    <row r="116" spans="1:23" ht="63" customHeight="1" x14ac:dyDescent="0.25">
      <c r="A116" s="21" t="s">
        <v>357</v>
      </c>
      <c r="B116" s="22">
        <v>44553</v>
      </c>
      <c r="C116" s="23">
        <v>1416</v>
      </c>
      <c r="D116" s="24" t="s">
        <v>434</v>
      </c>
      <c r="E116" s="22" t="s">
        <v>434</v>
      </c>
      <c r="F116" s="23" t="s">
        <v>434</v>
      </c>
      <c r="G116" s="24" t="s">
        <v>434</v>
      </c>
      <c r="H116" s="24" t="s">
        <v>390</v>
      </c>
      <c r="I116" s="25"/>
      <c r="J116" s="9">
        <f t="shared" si="10"/>
        <v>0</v>
      </c>
      <c r="K116" s="9">
        <f t="shared" si="11"/>
        <v>0</v>
      </c>
      <c r="L116" s="25">
        <f t="shared" si="9"/>
        <v>510</v>
      </c>
      <c r="M116" s="25">
        <v>510</v>
      </c>
      <c r="N116" s="25"/>
      <c r="O116" s="25"/>
      <c r="P116" s="23"/>
      <c r="Q116" s="23" t="s">
        <v>35</v>
      </c>
      <c r="R116" s="24"/>
      <c r="S116" s="24"/>
      <c r="T116" s="22">
        <v>44621</v>
      </c>
      <c r="U116" s="22"/>
      <c r="V116" s="22"/>
      <c r="W116" s="24"/>
    </row>
    <row r="117" spans="1:23" ht="47.25" customHeight="1" x14ac:dyDescent="0.25">
      <c r="A117" s="21" t="s">
        <v>358</v>
      </c>
      <c r="B117" s="22">
        <v>44553</v>
      </c>
      <c r="C117" s="23">
        <v>1416</v>
      </c>
      <c r="D117" s="24" t="s">
        <v>434</v>
      </c>
      <c r="E117" s="22" t="s">
        <v>434</v>
      </c>
      <c r="F117" s="23" t="s">
        <v>434</v>
      </c>
      <c r="G117" s="24" t="s">
        <v>434</v>
      </c>
      <c r="H117" s="24" t="s">
        <v>391</v>
      </c>
      <c r="I117" s="25"/>
      <c r="J117" s="9">
        <f t="shared" si="10"/>
        <v>0</v>
      </c>
      <c r="K117" s="9">
        <f t="shared" si="11"/>
        <v>0</v>
      </c>
      <c r="L117" s="25">
        <f t="shared" si="9"/>
        <v>1473920</v>
      </c>
      <c r="M117" s="25">
        <v>1473920</v>
      </c>
      <c r="N117" s="25"/>
      <c r="O117" s="25"/>
      <c r="P117" s="23"/>
      <c r="Q117" s="23" t="s">
        <v>21</v>
      </c>
      <c r="R117" s="24"/>
      <c r="S117" s="24"/>
      <c r="T117" s="22">
        <v>44607</v>
      </c>
      <c r="U117" s="22"/>
      <c r="V117" s="22"/>
      <c r="W117" s="24"/>
    </row>
    <row r="118" spans="1:23" ht="63" customHeight="1" x14ac:dyDescent="0.25">
      <c r="A118" s="21" t="s">
        <v>359</v>
      </c>
      <c r="B118" s="22">
        <v>44553</v>
      </c>
      <c r="C118" s="23">
        <v>1416</v>
      </c>
      <c r="D118" s="46" t="s">
        <v>716</v>
      </c>
      <c r="E118" s="22">
        <v>44587</v>
      </c>
      <c r="F118" s="23" t="s">
        <v>717</v>
      </c>
      <c r="G118" s="24" t="s">
        <v>112</v>
      </c>
      <c r="H118" s="24" t="s">
        <v>188</v>
      </c>
      <c r="I118" s="25">
        <v>272789006.60000002</v>
      </c>
      <c r="J118" s="9">
        <f t="shared" si="10"/>
        <v>272789006.60000002</v>
      </c>
      <c r="K118" s="9">
        <f t="shared" si="11"/>
        <v>272789006.60000002</v>
      </c>
      <c r="L118" s="25">
        <f t="shared" si="9"/>
        <v>76630</v>
      </c>
      <c r="M118" s="25">
        <v>25545</v>
      </c>
      <c r="N118" s="25">
        <v>51085</v>
      </c>
      <c r="O118" s="25"/>
      <c r="P118" s="23"/>
      <c r="Q118" s="23" t="s">
        <v>21</v>
      </c>
      <c r="R118" s="24" t="s">
        <v>113</v>
      </c>
      <c r="S118" s="24" t="s">
        <v>98</v>
      </c>
      <c r="T118" s="22">
        <v>44757</v>
      </c>
      <c r="U118" s="22">
        <v>44880</v>
      </c>
      <c r="V118" s="22"/>
      <c r="W118" s="24" t="s">
        <v>57</v>
      </c>
    </row>
    <row r="119" spans="1:23" ht="78.75" customHeight="1" x14ac:dyDescent="0.25">
      <c r="A119" s="21" t="s">
        <v>360</v>
      </c>
      <c r="B119" s="22">
        <v>44557</v>
      </c>
      <c r="C119" s="23">
        <v>1416</v>
      </c>
      <c r="D119" s="24"/>
      <c r="E119" s="22">
        <v>44592</v>
      </c>
      <c r="F119" s="23" t="s">
        <v>839</v>
      </c>
      <c r="G119" s="24" t="s">
        <v>415</v>
      </c>
      <c r="H119" s="24" t="s">
        <v>392</v>
      </c>
      <c r="I119" s="25">
        <v>31334544.559999999</v>
      </c>
      <c r="J119" s="7">
        <f t="shared" si="10"/>
        <v>31334544.559999999</v>
      </c>
      <c r="K119" s="7">
        <f t="shared" si="11"/>
        <v>31334544.559999999</v>
      </c>
      <c r="L119" s="25">
        <f t="shared" si="9"/>
        <v>1199638</v>
      </c>
      <c r="M119" s="25">
        <v>400000</v>
      </c>
      <c r="N119" s="25">
        <v>799638</v>
      </c>
      <c r="O119" s="25"/>
      <c r="P119" s="23"/>
      <c r="Q119" s="23" t="s">
        <v>28</v>
      </c>
      <c r="R119" s="24" t="s">
        <v>840</v>
      </c>
      <c r="S119" s="24" t="s">
        <v>841</v>
      </c>
      <c r="T119" s="22">
        <v>44593</v>
      </c>
      <c r="U119" s="22">
        <v>44743</v>
      </c>
      <c r="V119" s="22"/>
      <c r="W119" s="24" t="s">
        <v>57</v>
      </c>
    </row>
    <row r="120" spans="1:23" ht="94.5" customHeight="1" x14ac:dyDescent="0.25">
      <c r="A120" s="21" t="s">
        <v>361</v>
      </c>
      <c r="B120" s="22">
        <v>44560</v>
      </c>
      <c r="C120" s="23">
        <v>1416</v>
      </c>
      <c r="D120" s="46" t="s">
        <v>719</v>
      </c>
      <c r="E120" s="22">
        <v>44589</v>
      </c>
      <c r="F120" s="21" t="s">
        <v>722</v>
      </c>
      <c r="G120" s="24" t="s">
        <v>343</v>
      </c>
      <c r="H120" s="24" t="s">
        <v>190</v>
      </c>
      <c r="I120" s="25">
        <v>193132703.05000001</v>
      </c>
      <c r="J120" s="9">
        <f t="shared" si="10"/>
        <v>193132703.05000001</v>
      </c>
      <c r="K120" s="9">
        <f t="shared" si="11"/>
        <v>193132703.05000001</v>
      </c>
      <c r="L120" s="25">
        <f t="shared" si="9"/>
        <v>46807</v>
      </c>
      <c r="M120" s="25">
        <v>46807</v>
      </c>
      <c r="N120" s="25"/>
      <c r="O120" s="25"/>
      <c r="P120" s="23"/>
      <c r="Q120" s="23" t="s">
        <v>35</v>
      </c>
      <c r="R120" s="24" t="s">
        <v>724</v>
      </c>
      <c r="S120" s="24" t="s">
        <v>725</v>
      </c>
      <c r="T120" s="22">
        <v>44682</v>
      </c>
      <c r="U120" s="22"/>
      <c r="V120" s="22"/>
      <c r="W120" s="24" t="s">
        <v>57</v>
      </c>
    </row>
    <row r="121" spans="1:23" ht="63" customHeight="1" x14ac:dyDescent="0.25">
      <c r="A121" s="21" t="s">
        <v>362</v>
      </c>
      <c r="B121" s="22">
        <v>44560</v>
      </c>
      <c r="C121" s="23">
        <v>1416</v>
      </c>
      <c r="D121" s="24"/>
      <c r="E121" s="22">
        <v>44595</v>
      </c>
      <c r="F121" s="21" t="s">
        <v>1052</v>
      </c>
      <c r="G121" s="24"/>
      <c r="H121" s="24" t="s">
        <v>393</v>
      </c>
      <c r="I121" s="25">
        <v>18217357.800000001</v>
      </c>
      <c r="J121" s="9">
        <f t="shared" si="10"/>
        <v>18217357.800000001</v>
      </c>
      <c r="K121" s="9">
        <f t="shared" si="11"/>
        <v>18217357.800000001</v>
      </c>
      <c r="L121" s="25">
        <f t="shared" si="9"/>
        <v>1390638</v>
      </c>
      <c r="M121" s="25">
        <v>750000</v>
      </c>
      <c r="N121" s="25">
        <v>640638</v>
      </c>
      <c r="O121" s="25"/>
      <c r="P121" s="23"/>
      <c r="Q121" s="23" t="s">
        <v>35</v>
      </c>
      <c r="R121" s="24" t="s">
        <v>840</v>
      </c>
      <c r="S121" s="24" t="s">
        <v>841</v>
      </c>
      <c r="T121" s="22">
        <v>44652</v>
      </c>
      <c r="U121" s="22">
        <v>44743</v>
      </c>
      <c r="V121" s="22"/>
      <c r="W121" s="24" t="s">
        <v>57</v>
      </c>
    </row>
    <row r="122" spans="1:23" ht="78.75" customHeight="1" x14ac:dyDescent="0.25">
      <c r="A122" s="21" t="s">
        <v>363</v>
      </c>
      <c r="B122" s="22">
        <v>44560</v>
      </c>
      <c r="C122" s="23">
        <v>1416</v>
      </c>
      <c r="D122" s="46" t="s">
        <v>720</v>
      </c>
      <c r="E122" s="22">
        <v>44589</v>
      </c>
      <c r="F122" s="21" t="s">
        <v>723</v>
      </c>
      <c r="G122" s="24" t="s">
        <v>65</v>
      </c>
      <c r="H122" s="24" t="s">
        <v>244</v>
      </c>
      <c r="I122" s="25">
        <v>11908450</v>
      </c>
      <c r="J122" s="9">
        <f t="shared" si="10"/>
        <v>11908450</v>
      </c>
      <c r="K122" s="9">
        <f t="shared" si="11"/>
        <v>11908450</v>
      </c>
      <c r="L122" s="25">
        <f t="shared" si="9"/>
        <v>1517000</v>
      </c>
      <c r="M122" s="25">
        <v>1517000</v>
      </c>
      <c r="N122" s="25"/>
      <c r="O122" s="25"/>
      <c r="P122" s="23"/>
      <c r="Q122" s="23" t="s">
        <v>19</v>
      </c>
      <c r="R122" s="24" t="s">
        <v>469</v>
      </c>
      <c r="S122" s="24" t="s">
        <v>64</v>
      </c>
      <c r="T122" s="22">
        <v>44621</v>
      </c>
      <c r="U122" s="22"/>
      <c r="V122" s="22"/>
      <c r="W122" s="24" t="s">
        <v>57</v>
      </c>
    </row>
    <row r="123" spans="1:23" ht="47.25" customHeight="1" x14ac:dyDescent="0.25">
      <c r="A123" s="21" t="s">
        <v>364</v>
      </c>
      <c r="B123" s="22">
        <v>44560</v>
      </c>
      <c r="C123" s="23">
        <v>1416</v>
      </c>
      <c r="D123" s="24"/>
      <c r="E123" s="22">
        <v>44592</v>
      </c>
      <c r="F123" s="23" t="s">
        <v>842</v>
      </c>
      <c r="G123" s="24" t="s">
        <v>415</v>
      </c>
      <c r="H123" s="24" t="s">
        <v>394</v>
      </c>
      <c r="I123" s="25">
        <v>31586922.399999999</v>
      </c>
      <c r="J123" s="9">
        <f t="shared" si="10"/>
        <v>31586922.399999999</v>
      </c>
      <c r="K123" s="9">
        <f t="shared" si="11"/>
        <v>31586922.399999999</v>
      </c>
      <c r="L123" s="25">
        <f t="shared" si="9"/>
        <v>53680</v>
      </c>
      <c r="M123" s="25">
        <v>53680</v>
      </c>
      <c r="N123" s="25"/>
      <c r="O123" s="25"/>
      <c r="P123" s="23"/>
      <c r="Q123" s="23" t="s">
        <v>35</v>
      </c>
      <c r="R123" s="24" t="s">
        <v>843</v>
      </c>
      <c r="S123" s="24" t="s">
        <v>457</v>
      </c>
      <c r="T123" s="22">
        <v>44743</v>
      </c>
      <c r="U123" s="22"/>
      <c r="V123" s="22"/>
      <c r="W123" s="24" t="s">
        <v>57</v>
      </c>
    </row>
    <row r="124" spans="1:23" ht="126" customHeight="1" x14ac:dyDescent="0.25">
      <c r="A124" s="21" t="s">
        <v>365</v>
      </c>
      <c r="B124" s="22">
        <v>44560</v>
      </c>
      <c r="C124" s="23">
        <v>1416</v>
      </c>
      <c r="D124" s="24"/>
      <c r="E124" s="22">
        <v>44592</v>
      </c>
      <c r="F124" s="23" t="s">
        <v>844</v>
      </c>
      <c r="G124" s="24" t="s">
        <v>62</v>
      </c>
      <c r="H124" s="24" t="s">
        <v>395</v>
      </c>
      <c r="I124" s="25">
        <v>416847200</v>
      </c>
      <c r="J124" s="9">
        <f t="shared" si="10"/>
        <v>416847200</v>
      </c>
      <c r="K124" s="9">
        <f t="shared" si="11"/>
        <v>416847200</v>
      </c>
      <c r="L124" s="25">
        <f t="shared" si="9"/>
        <v>33835000</v>
      </c>
      <c r="M124" s="25">
        <v>29894000</v>
      </c>
      <c r="N124" s="25">
        <v>3941000</v>
      </c>
      <c r="O124" s="25"/>
      <c r="P124" s="23"/>
      <c r="Q124" s="23" t="s">
        <v>19</v>
      </c>
      <c r="R124" s="24" t="s">
        <v>20</v>
      </c>
      <c r="S124" s="24" t="s">
        <v>64</v>
      </c>
      <c r="T124" s="22">
        <v>44621</v>
      </c>
      <c r="U124" s="22">
        <v>44743</v>
      </c>
      <c r="V124" s="22"/>
      <c r="W124" s="24" t="s">
        <v>57</v>
      </c>
    </row>
    <row r="125" spans="1:23" ht="110.25" customHeight="1" x14ac:dyDescent="0.25">
      <c r="A125" s="21" t="s">
        <v>366</v>
      </c>
      <c r="B125" s="22">
        <v>44560</v>
      </c>
      <c r="C125" s="23">
        <v>1416</v>
      </c>
      <c r="D125" s="24" t="s">
        <v>397</v>
      </c>
      <c r="E125" s="21" t="s">
        <v>397</v>
      </c>
      <c r="F125" s="23" t="s">
        <v>397</v>
      </c>
      <c r="G125" s="21" t="s">
        <v>397</v>
      </c>
      <c r="H125" s="24" t="s">
        <v>396</v>
      </c>
      <c r="I125" s="25" t="s">
        <v>397</v>
      </c>
      <c r="J125" s="9" t="str">
        <f t="shared" si="10"/>
        <v>отменен</v>
      </c>
      <c r="K125" s="9" t="str">
        <f t="shared" si="11"/>
        <v>отменен</v>
      </c>
      <c r="L125" s="25">
        <v>4118</v>
      </c>
      <c r="M125" s="25">
        <v>4118</v>
      </c>
      <c r="N125" s="25" t="s">
        <v>397</v>
      </c>
      <c r="O125" s="25" t="s">
        <v>397</v>
      </c>
      <c r="P125" s="25" t="s">
        <v>397</v>
      </c>
      <c r="Q125" s="23" t="s">
        <v>43</v>
      </c>
      <c r="R125" s="9" t="s">
        <v>397</v>
      </c>
      <c r="S125" s="9" t="s">
        <v>397</v>
      </c>
      <c r="T125" s="22">
        <v>44652</v>
      </c>
      <c r="U125" s="22" t="s">
        <v>397</v>
      </c>
      <c r="V125" s="22" t="s">
        <v>397</v>
      </c>
      <c r="W125" s="23" t="s">
        <v>397</v>
      </c>
    </row>
    <row r="126" spans="1:23" ht="110.25" customHeight="1" x14ac:dyDescent="0.25">
      <c r="A126" s="21" t="s">
        <v>367</v>
      </c>
      <c r="B126" s="22">
        <v>44560</v>
      </c>
      <c r="C126" s="23">
        <v>1688</v>
      </c>
      <c r="D126" s="24" t="s">
        <v>434</v>
      </c>
      <c r="E126" s="22" t="s">
        <v>434</v>
      </c>
      <c r="F126" s="23" t="s">
        <v>434</v>
      </c>
      <c r="G126" s="24" t="s">
        <v>434</v>
      </c>
      <c r="H126" s="24" t="s">
        <v>398</v>
      </c>
      <c r="I126" s="25"/>
      <c r="J126" s="9">
        <f t="shared" si="10"/>
        <v>0</v>
      </c>
      <c r="K126" s="9">
        <f t="shared" si="11"/>
        <v>0</v>
      </c>
      <c r="L126" s="25">
        <f t="shared" si="9"/>
        <v>3736400</v>
      </c>
      <c r="M126" s="25">
        <v>800000</v>
      </c>
      <c r="N126" s="25">
        <v>1600000</v>
      </c>
      <c r="O126" s="25">
        <v>1336400</v>
      </c>
      <c r="P126" s="23"/>
      <c r="Q126" s="23" t="s">
        <v>399</v>
      </c>
      <c r="R126" s="24"/>
      <c r="S126" s="24"/>
      <c r="T126" s="22">
        <v>44682</v>
      </c>
      <c r="U126" s="22">
        <v>44743</v>
      </c>
      <c r="V126" s="22">
        <v>44805</v>
      </c>
      <c r="W126" s="24"/>
    </row>
    <row r="127" spans="1:23" ht="78.75" customHeight="1" x14ac:dyDescent="0.25">
      <c r="A127" s="21" t="s">
        <v>368</v>
      </c>
      <c r="B127" s="22">
        <v>44560</v>
      </c>
      <c r="C127" s="23">
        <v>1688</v>
      </c>
      <c r="D127" s="24" t="s">
        <v>434</v>
      </c>
      <c r="E127" s="22" t="s">
        <v>434</v>
      </c>
      <c r="F127" s="23" t="s">
        <v>434</v>
      </c>
      <c r="G127" s="24" t="s">
        <v>434</v>
      </c>
      <c r="H127" s="24" t="s">
        <v>400</v>
      </c>
      <c r="I127" s="25"/>
      <c r="J127" s="9">
        <f t="shared" si="10"/>
        <v>0</v>
      </c>
      <c r="K127" s="9">
        <f t="shared" si="11"/>
        <v>0</v>
      </c>
      <c r="L127" s="25">
        <f t="shared" si="9"/>
        <v>960900</v>
      </c>
      <c r="M127" s="25">
        <v>480000</v>
      </c>
      <c r="N127" s="25">
        <v>480900</v>
      </c>
      <c r="O127" s="25"/>
      <c r="P127" s="23"/>
      <c r="Q127" s="23" t="s">
        <v>399</v>
      </c>
      <c r="R127" s="24"/>
      <c r="S127" s="24"/>
      <c r="T127" s="22">
        <v>44652</v>
      </c>
      <c r="U127" s="22">
        <v>44713</v>
      </c>
      <c r="V127" s="22"/>
      <c r="W127" s="24"/>
    </row>
    <row r="128" spans="1:23" ht="94.5" customHeight="1" x14ac:dyDescent="0.25">
      <c r="A128" s="21" t="s">
        <v>369</v>
      </c>
      <c r="B128" s="22">
        <v>44560</v>
      </c>
      <c r="C128" s="23">
        <v>1688</v>
      </c>
      <c r="D128" s="24" t="s">
        <v>434</v>
      </c>
      <c r="E128" s="22" t="s">
        <v>434</v>
      </c>
      <c r="F128" s="23" t="s">
        <v>434</v>
      </c>
      <c r="G128" s="24" t="s">
        <v>434</v>
      </c>
      <c r="H128" s="24" t="s">
        <v>401</v>
      </c>
      <c r="I128" s="25"/>
      <c r="J128" s="9">
        <f t="shared" si="10"/>
        <v>0</v>
      </c>
      <c r="K128" s="9">
        <f t="shared" si="11"/>
        <v>0</v>
      </c>
      <c r="L128" s="25">
        <f t="shared" si="9"/>
        <v>164880</v>
      </c>
      <c r="M128" s="25">
        <v>164880</v>
      </c>
      <c r="N128" s="25"/>
      <c r="O128" s="25"/>
      <c r="P128" s="23"/>
      <c r="Q128" s="23" t="s">
        <v>399</v>
      </c>
      <c r="R128" s="24"/>
      <c r="S128" s="24"/>
      <c r="T128" s="22">
        <v>44621</v>
      </c>
      <c r="U128" s="22"/>
      <c r="V128" s="22"/>
      <c r="W128" s="24"/>
    </row>
    <row r="129" spans="1:23" ht="94.5" customHeight="1" x14ac:dyDescent="0.25">
      <c r="A129" s="21" t="s">
        <v>370</v>
      </c>
      <c r="B129" s="22">
        <v>44560</v>
      </c>
      <c r="C129" s="23">
        <v>1416</v>
      </c>
      <c r="D129" s="24"/>
      <c r="E129" s="22">
        <v>44595</v>
      </c>
      <c r="F129" s="23" t="s">
        <v>845</v>
      </c>
      <c r="G129" s="24" t="s">
        <v>65</v>
      </c>
      <c r="H129" s="24" t="s">
        <v>402</v>
      </c>
      <c r="I129" s="25">
        <v>465160504.31999999</v>
      </c>
      <c r="J129" s="9">
        <f t="shared" si="10"/>
        <v>465160504.31999999</v>
      </c>
      <c r="K129" s="9">
        <f t="shared" si="11"/>
        <v>465160504.31999999</v>
      </c>
      <c r="L129" s="25">
        <f t="shared" si="9"/>
        <v>34713.599999999999</v>
      </c>
      <c r="M129" s="25">
        <v>15422.4</v>
      </c>
      <c r="N129" s="25">
        <v>19291.2</v>
      </c>
      <c r="O129" s="25"/>
      <c r="P129" s="23"/>
      <c r="Q129" s="23" t="s">
        <v>43</v>
      </c>
      <c r="R129" s="24" t="s">
        <v>793</v>
      </c>
      <c r="S129" s="24" t="s">
        <v>64</v>
      </c>
      <c r="T129" s="22">
        <v>44713</v>
      </c>
      <c r="U129" s="22">
        <v>44835</v>
      </c>
      <c r="V129" s="22"/>
      <c r="W129" s="24" t="s">
        <v>57</v>
      </c>
    </row>
    <row r="130" spans="1:23" ht="78.75" customHeight="1" x14ac:dyDescent="0.25">
      <c r="A130" s="21" t="s">
        <v>371</v>
      </c>
      <c r="B130" s="22">
        <v>44560</v>
      </c>
      <c r="C130" s="23">
        <v>1688</v>
      </c>
      <c r="D130" s="24"/>
      <c r="E130" s="22">
        <v>44592</v>
      </c>
      <c r="F130" s="23" t="s">
        <v>846</v>
      </c>
      <c r="G130" s="24" t="s">
        <v>848</v>
      </c>
      <c r="H130" s="24" t="s">
        <v>403</v>
      </c>
      <c r="I130" s="25">
        <v>4358119.5</v>
      </c>
      <c r="J130" s="9">
        <f t="shared" si="10"/>
        <v>4358119.5</v>
      </c>
      <c r="K130" s="9">
        <f t="shared" si="11"/>
        <v>4358119.5</v>
      </c>
      <c r="L130" s="25">
        <f t="shared" si="9"/>
        <v>26778</v>
      </c>
      <c r="M130" s="25">
        <v>26778</v>
      </c>
      <c r="N130" s="25"/>
      <c r="O130" s="25"/>
      <c r="P130" s="23"/>
      <c r="Q130" s="23" t="s">
        <v>399</v>
      </c>
      <c r="R130" s="24" t="s">
        <v>849</v>
      </c>
      <c r="S130" s="24" t="s">
        <v>850</v>
      </c>
      <c r="T130" s="22">
        <v>44621</v>
      </c>
      <c r="U130" s="22"/>
      <c r="V130" s="22"/>
      <c r="W130" s="24" t="s">
        <v>57</v>
      </c>
    </row>
    <row r="131" spans="1:23" ht="63" customHeight="1" x14ac:dyDescent="0.25">
      <c r="A131" s="21" t="s">
        <v>372</v>
      </c>
      <c r="B131" s="22">
        <v>44560</v>
      </c>
      <c r="C131" s="23">
        <v>1688</v>
      </c>
      <c r="D131" s="24" t="s">
        <v>434</v>
      </c>
      <c r="E131" s="22" t="s">
        <v>434</v>
      </c>
      <c r="F131" s="23" t="s">
        <v>434</v>
      </c>
      <c r="G131" s="24" t="s">
        <v>434</v>
      </c>
      <c r="H131" s="24" t="s">
        <v>404</v>
      </c>
      <c r="I131" s="25"/>
      <c r="J131" s="9">
        <f t="shared" si="10"/>
        <v>0</v>
      </c>
      <c r="K131" s="9">
        <f t="shared" si="11"/>
        <v>0</v>
      </c>
      <c r="L131" s="25">
        <f t="shared" si="9"/>
        <v>1050641</v>
      </c>
      <c r="M131" s="25">
        <v>1050641</v>
      </c>
      <c r="N131" s="25"/>
      <c r="O131" s="25"/>
      <c r="P131" s="23"/>
      <c r="Q131" s="23" t="s">
        <v>399</v>
      </c>
      <c r="R131" s="24"/>
      <c r="S131" s="24"/>
      <c r="T131" s="22">
        <v>44621</v>
      </c>
      <c r="U131" s="22"/>
      <c r="V131" s="22"/>
      <c r="W131" s="24"/>
    </row>
    <row r="132" spans="1:23" ht="78.75" customHeight="1" x14ac:dyDescent="0.25">
      <c r="A132" s="21" t="s">
        <v>373</v>
      </c>
      <c r="B132" s="22">
        <v>44560</v>
      </c>
      <c r="C132" s="23">
        <v>1688</v>
      </c>
      <c r="D132" s="24" t="s">
        <v>434</v>
      </c>
      <c r="E132" s="22" t="s">
        <v>434</v>
      </c>
      <c r="F132" s="23" t="s">
        <v>434</v>
      </c>
      <c r="G132" s="24" t="s">
        <v>434</v>
      </c>
      <c r="H132" s="24" t="s">
        <v>405</v>
      </c>
      <c r="I132" s="25"/>
      <c r="J132" s="9">
        <f t="shared" si="10"/>
        <v>0</v>
      </c>
      <c r="K132" s="9">
        <f t="shared" si="11"/>
        <v>0</v>
      </c>
      <c r="L132" s="25">
        <f t="shared" si="9"/>
        <v>18610</v>
      </c>
      <c r="M132" s="25">
        <v>18610</v>
      </c>
      <c r="N132" s="25"/>
      <c r="O132" s="25"/>
      <c r="P132" s="23"/>
      <c r="Q132" s="23" t="s">
        <v>399</v>
      </c>
      <c r="R132" s="24"/>
      <c r="S132" s="24"/>
      <c r="T132" s="22">
        <v>44621</v>
      </c>
      <c r="U132" s="22"/>
      <c r="V132" s="22"/>
      <c r="W132" s="24"/>
    </row>
    <row r="133" spans="1:23" ht="78.75" customHeight="1" x14ac:dyDescent="0.25">
      <c r="A133" s="21" t="s">
        <v>374</v>
      </c>
      <c r="B133" s="22">
        <v>44560</v>
      </c>
      <c r="C133" s="23">
        <v>1688</v>
      </c>
      <c r="D133" s="24" t="s">
        <v>434</v>
      </c>
      <c r="E133" s="22" t="s">
        <v>434</v>
      </c>
      <c r="F133" s="23" t="s">
        <v>434</v>
      </c>
      <c r="G133" s="24" t="s">
        <v>434</v>
      </c>
      <c r="H133" s="24" t="s">
        <v>406</v>
      </c>
      <c r="I133" s="25"/>
      <c r="J133" s="9">
        <f t="shared" si="10"/>
        <v>0</v>
      </c>
      <c r="K133" s="9">
        <f t="shared" si="11"/>
        <v>0</v>
      </c>
      <c r="L133" s="25">
        <f t="shared" si="9"/>
        <v>964755</v>
      </c>
      <c r="M133" s="25">
        <v>964755</v>
      </c>
      <c r="N133" s="25"/>
      <c r="O133" s="25"/>
      <c r="P133" s="23"/>
      <c r="Q133" s="23" t="s">
        <v>399</v>
      </c>
      <c r="R133" s="24"/>
      <c r="S133" s="24"/>
      <c r="T133" s="22">
        <v>44621</v>
      </c>
      <c r="U133" s="22"/>
      <c r="V133" s="22"/>
      <c r="W133" s="24"/>
    </row>
    <row r="134" spans="1:23" ht="94.5" customHeight="1" x14ac:dyDescent="0.25">
      <c r="A134" s="21" t="s">
        <v>375</v>
      </c>
      <c r="B134" s="22">
        <v>44560</v>
      </c>
      <c r="C134" s="23">
        <v>1688</v>
      </c>
      <c r="D134" s="24"/>
      <c r="E134" s="22">
        <v>44608</v>
      </c>
      <c r="F134" s="23" t="s">
        <v>847</v>
      </c>
      <c r="G134" s="24" t="s">
        <v>848</v>
      </c>
      <c r="H134" s="24" t="s">
        <v>407</v>
      </c>
      <c r="I134" s="25">
        <v>404874591</v>
      </c>
      <c r="J134" s="9">
        <f t="shared" si="10"/>
        <v>404874591</v>
      </c>
      <c r="K134" s="9">
        <f t="shared" si="11"/>
        <v>404874591</v>
      </c>
      <c r="L134" s="25">
        <f t="shared" si="9"/>
        <v>824340</v>
      </c>
      <c r="M134" s="25">
        <v>824340</v>
      </c>
      <c r="N134" s="25"/>
      <c r="O134" s="25"/>
      <c r="P134" s="23"/>
      <c r="Q134" s="23" t="s">
        <v>399</v>
      </c>
      <c r="R134" s="24" t="s">
        <v>851</v>
      </c>
      <c r="S134" s="24" t="s">
        <v>487</v>
      </c>
      <c r="T134" s="22">
        <v>44621</v>
      </c>
      <c r="U134" s="22"/>
      <c r="V134" s="22"/>
      <c r="W134" s="24" t="s">
        <v>57</v>
      </c>
    </row>
    <row r="135" spans="1:23" ht="94.5" customHeight="1" x14ac:dyDescent="0.25">
      <c r="A135" s="21" t="s">
        <v>376</v>
      </c>
      <c r="B135" s="22">
        <v>44560</v>
      </c>
      <c r="C135" s="23">
        <v>1416</v>
      </c>
      <c r="D135" s="24"/>
      <c r="E135" s="22">
        <v>44600</v>
      </c>
      <c r="F135" s="23" t="s">
        <v>852</v>
      </c>
      <c r="G135" s="24" t="s">
        <v>65</v>
      </c>
      <c r="H135" s="24" t="s">
        <v>408</v>
      </c>
      <c r="I135" s="25">
        <v>598617915.84000003</v>
      </c>
      <c r="J135" s="9">
        <f t="shared" si="10"/>
        <v>598617915.84000003</v>
      </c>
      <c r="K135" s="9">
        <f t="shared" si="11"/>
        <v>598617915.84000003</v>
      </c>
      <c r="L135" s="25">
        <f t="shared" si="9"/>
        <v>43999.199999999997</v>
      </c>
      <c r="M135" s="25">
        <v>22380</v>
      </c>
      <c r="N135" s="25">
        <v>7036.8</v>
      </c>
      <c r="O135" s="25">
        <v>14582.4</v>
      </c>
      <c r="P135" s="23"/>
      <c r="Q135" s="23" t="s">
        <v>21</v>
      </c>
      <c r="R135" s="24" t="s">
        <v>793</v>
      </c>
      <c r="S135" s="24" t="s">
        <v>64</v>
      </c>
      <c r="T135" s="22">
        <v>44635</v>
      </c>
      <c r="U135" s="22">
        <v>44713</v>
      </c>
      <c r="V135" s="22">
        <v>44835</v>
      </c>
      <c r="W135" s="24" t="s">
        <v>57</v>
      </c>
    </row>
    <row r="136" spans="1:23" ht="47.25" customHeight="1" x14ac:dyDescent="0.25">
      <c r="A136" s="21" t="s">
        <v>377</v>
      </c>
      <c r="B136" s="22">
        <v>44560</v>
      </c>
      <c r="C136" s="23">
        <v>1416</v>
      </c>
      <c r="D136" s="24"/>
      <c r="E136" s="22">
        <v>44601</v>
      </c>
      <c r="F136" s="23" t="s">
        <v>853</v>
      </c>
      <c r="G136" s="24" t="s">
        <v>61</v>
      </c>
      <c r="H136" s="24" t="s">
        <v>267</v>
      </c>
      <c r="I136" s="25">
        <v>689289320.70000005</v>
      </c>
      <c r="J136" s="9">
        <f t="shared" si="10"/>
        <v>689289320.70000005</v>
      </c>
      <c r="K136" s="9">
        <f t="shared" si="11"/>
        <v>689289320.70000005</v>
      </c>
      <c r="L136" s="25">
        <f t="shared" si="9"/>
        <v>747270</v>
      </c>
      <c r="M136" s="25">
        <v>747270</v>
      </c>
      <c r="N136" s="25"/>
      <c r="O136" s="25"/>
      <c r="P136" s="23"/>
      <c r="Q136" s="23" t="s">
        <v>35</v>
      </c>
      <c r="R136" s="24" t="s">
        <v>854</v>
      </c>
      <c r="S136" s="24" t="s">
        <v>855</v>
      </c>
      <c r="T136" s="22">
        <v>44621</v>
      </c>
      <c r="U136" s="22"/>
      <c r="V136" s="22"/>
      <c r="W136" s="24" t="s">
        <v>57</v>
      </c>
    </row>
    <row r="137" spans="1:23" ht="63" customHeight="1" x14ac:dyDescent="0.25">
      <c r="A137" s="21" t="s">
        <v>378</v>
      </c>
      <c r="B137" s="22">
        <v>44560</v>
      </c>
      <c r="C137" s="23">
        <v>1416</v>
      </c>
      <c r="D137" s="24"/>
      <c r="E137" s="22">
        <v>44600</v>
      </c>
      <c r="F137" s="23" t="s">
        <v>856</v>
      </c>
      <c r="G137" s="24" t="s">
        <v>62</v>
      </c>
      <c r="H137" s="24" t="s">
        <v>409</v>
      </c>
      <c r="I137" s="25">
        <v>661891312.5</v>
      </c>
      <c r="J137" s="9">
        <f t="shared" si="10"/>
        <v>661891312.5</v>
      </c>
      <c r="K137" s="9">
        <f t="shared" si="11"/>
        <v>661891312.5</v>
      </c>
      <c r="L137" s="25">
        <f t="shared" si="9"/>
        <v>178950</v>
      </c>
      <c r="M137" s="25">
        <v>178950</v>
      </c>
      <c r="N137" s="25"/>
      <c r="O137" s="25"/>
      <c r="P137" s="23"/>
      <c r="Q137" s="23" t="s">
        <v>43</v>
      </c>
      <c r="R137" s="24" t="s">
        <v>857</v>
      </c>
      <c r="S137" s="24" t="s">
        <v>487</v>
      </c>
      <c r="T137" s="22">
        <v>44666</v>
      </c>
      <c r="U137" s="22"/>
      <c r="V137" s="22"/>
      <c r="W137" s="24" t="s">
        <v>57</v>
      </c>
    </row>
    <row r="138" spans="1:23" ht="94.5" customHeight="1" x14ac:dyDescent="0.25">
      <c r="A138" s="21" t="s">
        <v>379</v>
      </c>
      <c r="B138" s="22">
        <v>44560</v>
      </c>
      <c r="C138" s="23">
        <v>1416</v>
      </c>
      <c r="D138" s="24"/>
      <c r="E138" s="22">
        <v>44592</v>
      </c>
      <c r="F138" s="23" t="s">
        <v>858</v>
      </c>
      <c r="G138" s="24" t="s">
        <v>500</v>
      </c>
      <c r="H138" s="24" t="s">
        <v>202</v>
      </c>
      <c r="I138" s="25">
        <v>485188000</v>
      </c>
      <c r="J138" s="9">
        <f t="shared" si="10"/>
        <v>485188000</v>
      </c>
      <c r="K138" s="9">
        <f t="shared" si="11"/>
        <v>485188000</v>
      </c>
      <c r="L138" s="25">
        <f t="shared" si="9"/>
        <v>400000</v>
      </c>
      <c r="M138" s="25">
        <v>200000</v>
      </c>
      <c r="N138" s="25">
        <v>200000</v>
      </c>
      <c r="O138" s="25"/>
      <c r="P138" s="23"/>
      <c r="Q138" s="23" t="s">
        <v>35</v>
      </c>
      <c r="R138" s="24" t="s">
        <v>859</v>
      </c>
      <c r="S138" s="24" t="s">
        <v>860</v>
      </c>
      <c r="T138" s="22">
        <v>44621</v>
      </c>
      <c r="U138" s="22">
        <v>44866</v>
      </c>
      <c r="V138" s="22"/>
      <c r="W138" s="24" t="s">
        <v>57</v>
      </c>
    </row>
    <row r="139" spans="1:23" ht="63" customHeight="1" x14ac:dyDescent="0.25">
      <c r="A139" s="21" t="s">
        <v>380</v>
      </c>
      <c r="B139" s="22">
        <v>44560</v>
      </c>
      <c r="C139" s="23">
        <v>1416</v>
      </c>
      <c r="D139" s="24"/>
      <c r="E139" s="22">
        <v>44600</v>
      </c>
      <c r="F139" s="23" t="s">
        <v>861</v>
      </c>
      <c r="G139" s="24" t="s">
        <v>62</v>
      </c>
      <c r="H139" s="24" t="s">
        <v>410</v>
      </c>
      <c r="I139" s="25">
        <v>660781687.5</v>
      </c>
      <c r="J139" s="9">
        <f t="shared" si="10"/>
        <v>660781687.5</v>
      </c>
      <c r="K139" s="9">
        <f t="shared" si="11"/>
        <v>660781687.5</v>
      </c>
      <c r="L139" s="25">
        <f t="shared" si="9"/>
        <v>178650</v>
      </c>
      <c r="M139" s="25">
        <v>178650</v>
      </c>
      <c r="N139" s="25"/>
      <c r="O139" s="25"/>
      <c r="P139" s="23"/>
      <c r="Q139" s="23" t="s">
        <v>43</v>
      </c>
      <c r="R139" s="24" t="s">
        <v>857</v>
      </c>
      <c r="S139" s="24" t="s">
        <v>487</v>
      </c>
      <c r="T139" s="22">
        <v>44666</v>
      </c>
      <c r="U139" s="22"/>
      <c r="V139" s="22"/>
      <c r="W139" s="24" t="s">
        <v>57</v>
      </c>
    </row>
    <row r="140" spans="1:23" ht="47.25" customHeight="1" x14ac:dyDescent="0.25">
      <c r="A140" s="21" t="s">
        <v>381</v>
      </c>
      <c r="B140" s="22">
        <v>44560</v>
      </c>
      <c r="C140" s="23">
        <v>1416</v>
      </c>
      <c r="D140" s="24"/>
      <c r="E140" s="22">
        <v>44592</v>
      </c>
      <c r="F140" s="23" t="s">
        <v>862</v>
      </c>
      <c r="G140" s="24" t="s">
        <v>91</v>
      </c>
      <c r="H140" s="24" t="s">
        <v>382</v>
      </c>
      <c r="I140" s="25">
        <v>380578755.19999999</v>
      </c>
      <c r="J140" s="9">
        <v>380578755.19999999</v>
      </c>
      <c r="K140" s="9">
        <f t="shared" si="11"/>
        <v>380578755.19999999</v>
      </c>
      <c r="L140" s="25">
        <f t="shared" si="9"/>
        <v>1472828</v>
      </c>
      <c r="M140" s="25">
        <v>1472828</v>
      </c>
      <c r="N140" s="25"/>
      <c r="O140" s="25"/>
      <c r="P140" s="23"/>
      <c r="Q140" s="23" t="s">
        <v>21</v>
      </c>
      <c r="R140" s="24" t="s">
        <v>426</v>
      </c>
      <c r="S140" s="24" t="s">
        <v>63</v>
      </c>
      <c r="T140" s="22">
        <v>44713</v>
      </c>
      <c r="U140" s="22"/>
      <c r="V140" s="22"/>
      <c r="W140" s="24" t="s">
        <v>57</v>
      </c>
    </row>
    <row r="141" spans="1:23" x14ac:dyDescent="0.25">
      <c r="I141" s="33">
        <f>SUBTOTAL(9,I109:I140)</f>
        <v>8830251033.7900009</v>
      </c>
    </row>
  </sheetData>
  <autoFilter ref="A1:W140">
    <filterColumn colId="11" showButton="0"/>
    <filterColumn colId="12" showButton="0"/>
    <filterColumn colId="13" showButton="0"/>
    <filterColumn colId="19" showButton="0"/>
    <filterColumn colId="20" showButton="0"/>
  </autoFilter>
  <mergeCells count="18">
    <mergeCell ref="S1:S2"/>
    <mergeCell ref="T1:V1"/>
    <mergeCell ref="W1:W2"/>
    <mergeCell ref="R1:R2"/>
    <mergeCell ref="L1:O1"/>
    <mergeCell ref="Q1:Q2"/>
    <mergeCell ref="P1:P2"/>
    <mergeCell ref="E1:E2"/>
    <mergeCell ref="F1:F2"/>
    <mergeCell ref="G1:G2"/>
    <mergeCell ref="H1:H2"/>
    <mergeCell ref="I1:I2"/>
    <mergeCell ref="J1:J2"/>
    <mergeCell ref="K1:K2"/>
    <mergeCell ref="D1:D2"/>
    <mergeCell ref="A1:A2"/>
    <mergeCell ref="B1:B2"/>
    <mergeCell ref="C1:C2"/>
  </mergeCells>
  <hyperlinks>
    <hyperlink ref="D8" r:id="rId1"/>
    <hyperlink ref="D34" r:id="rId2"/>
    <hyperlink ref="D33" r:id="rId3"/>
    <hyperlink ref="D27" r:id="rId4"/>
    <hyperlink ref="D31" r:id="rId5"/>
    <hyperlink ref="D32" r:id="rId6"/>
    <hyperlink ref="D36" r:id="rId7"/>
    <hyperlink ref="D3" r:id="rId8"/>
    <hyperlink ref="D4" r:id="rId9"/>
    <hyperlink ref="D6" r:id="rId10"/>
    <hyperlink ref="D7" r:id="rId11"/>
    <hyperlink ref="D9" r:id="rId12"/>
    <hyperlink ref="D11" r:id="rId13"/>
    <hyperlink ref="D12" r:id="rId14"/>
    <hyperlink ref="D15" r:id="rId15"/>
    <hyperlink ref="D22" r:id="rId16"/>
    <hyperlink ref="D20" r:id="rId17"/>
    <hyperlink ref="D21" r:id="rId18"/>
    <hyperlink ref="D23" r:id="rId19"/>
    <hyperlink ref="D55" r:id="rId20"/>
    <hyperlink ref="D50" r:id="rId21"/>
    <hyperlink ref="D44" r:id="rId22"/>
    <hyperlink ref="D42" r:id="rId23"/>
    <hyperlink ref="D61" r:id="rId24"/>
    <hyperlink ref="D63" r:id="rId25"/>
    <hyperlink ref="D45" r:id="rId26"/>
    <hyperlink ref="D56" r:id="rId27"/>
    <hyperlink ref="D66" r:id="rId28"/>
    <hyperlink ref="D62" r:id="rId29"/>
    <hyperlink ref="D68" r:id="rId30"/>
    <hyperlink ref="D79" r:id="rId31"/>
    <hyperlink ref="D82" r:id="rId32"/>
    <hyperlink ref="D73" r:id="rId33"/>
    <hyperlink ref="D38" r:id="rId34"/>
    <hyperlink ref="D104" r:id="rId35"/>
    <hyperlink ref="D39" r:id="rId36"/>
    <hyperlink ref="D41" r:id="rId37"/>
    <hyperlink ref="D100" r:id="rId38"/>
    <hyperlink ref="D60" r:id="rId39"/>
    <hyperlink ref="D65" r:id="rId40"/>
    <hyperlink ref="D88" r:id="rId41"/>
    <hyperlink ref="D98" r:id="rId42"/>
    <hyperlink ref="D99" r:id="rId43"/>
    <hyperlink ref="D54" r:id="rId44"/>
    <hyperlink ref="D58" r:id="rId45"/>
    <hyperlink ref="D64" r:id="rId46"/>
    <hyperlink ref="D57" r:id="rId47"/>
    <hyperlink ref="D24" r:id="rId48"/>
    <hyperlink ref="D25" r:id="rId49"/>
    <hyperlink ref="D26" r:id="rId50"/>
    <hyperlink ref="D37" r:id="rId51"/>
    <hyperlink ref="D28" r:id="rId52"/>
    <hyperlink ref="D29" r:id="rId53"/>
    <hyperlink ref="D30" r:id="rId54"/>
    <hyperlink ref="D35" r:id="rId55"/>
    <hyperlink ref="D40" r:id="rId56"/>
    <hyperlink ref="D43" r:id="rId57"/>
    <hyperlink ref="D46" r:id="rId58"/>
    <hyperlink ref="D47" r:id="rId59"/>
    <hyperlink ref="D48" r:id="rId60"/>
    <hyperlink ref="D49" r:id="rId61"/>
    <hyperlink ref="D51" r:id="rId62"/>
    <hyperlink ref="D59" r:id="rId63"/>
    <hyperlink ref="D90" r:id="rId64"/>
    <hyperlink ref="D94" r:id="rId65"/>
    <hyperlink ref="D95" r:id="rId66"/>
    <hyperlink ref="D84" r:id="rId67"/>
    <hyperlink ref="D93" r:id="rId68"/>
    <hyperlink ref="D85" r:id="rId69"/>
    <hyperlink ref="D74" r:id="rId70"/>
    <hyperlink ref="D83" r:id="rId71"/>
    <hyperlink ref="D96" r:id="rId72"/>
    <hyperlink ref="D67" r:id="rId73"/>
    <hyperlink ref="D69" r:id="rId74"/>
    <hyperlink ref="D70" r:id="rId75"/>
    <hyperlink ref="D72" r:id="rId76"/>
    <hyperlink ref="D75" r:id="rId77"/>
    <hyperlink ref="D76" r:id="rId78"/>
    <hyperlink ref="D77" r:id="rId79"/>
    <hyperlink ref="D78" r:id="rId80"/>
    <hyperlink ref="D81" r:id="rId81"/>
    <hyperlink ref="D86" r:id="rId82"/>
    <hyperlink ref="D87" r:id="rId83"/>
    <hyperlink ref="D102" r:id="rId84"/>
    <hyperlink ref="D115" r:id="rId85"/>
    <hyperlink ref="D118" r:id="rId86"/>
    <hyperlink ref="D101" r:id="rId87"/>
    <hyperlink ref="D120" r:id="rId88"/>
    <hyperlink ref="D122" r:id="rId89"/>
    <hyperlink ref="D71" r:id="rId90"/>
    <hyperlink ref="D89" r:id="rId91"/>
    <hyperlink ref="D91" r:id="rId92"/>
    <hyperlink ref="D92" r:id="rId93"/>
  </hyperlinks>
  <pageMargins left="0.70866141732283472" right="0.70866141732283472" top="0.74803149606299213" bottom="0.74803149606299213" header="0.31496062992125984" footer="0.31496062992125984"/>
  <pageSetup paperSize="9" scale="10" orientation="portrait"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view="pageBreakPreview" zoomScale="60" zoomScaleNormal="80" workbookViewId="0">
      <pane xSplit="1" ySplit="2" topLeftCell="B3" activePane="bottomRight" state="frozen"/>
      <selection pane="topRight" activeCell="E1" sqref="E1"/>
      <selection pane="bottomLeft" activeCell="A3" sqref="A3"/>
      <selection pane="bottomRight" activeCell="A180" sqref="A180:XFD356"/>
    </sheetView>
  </sheetViews>
  <sheetFormatPr defaultRowHeight="15.75" x14ac:dyDescent="0.25"/>
  <cols>
    <col min="1" max="1" width="26.7109375" style="3" customWidth="1"/>
    <col min="2" max="2" width="13" style="31" customWidth="1"/>
    <col min="3" max="3" width="18.5703125" style="3" customWidth="1"/>
    <col min="4" max="4" width="27.42578125" style="32" customWidth="1"/>
    <col min="5" max="5" width="13.85546875" style="31" customWidth="1"/>
    <col min="6" max="6" width="32.85546875" style="3" customWidth="1"/>
    <col min="7" max="7" width="22.140625" style="32" customWidth="1"/>
    <col min="8" max="8" width="30.85546875" style="32" customWidth="1"/>
    <col min="9" max="9" width="19.85546875" style="3" customWidth="1"/>
    <col min="10" max="11" width="20.140625" style="3" customWidth="1"/>
    <col min="12" max="12" width="18.5703125" style="3" customWidth="1"/>
    <col min="13" max="13" width="17.140625" style="3" customWidth="1"/>
    <col min="14" max="14" width="16.28515625" style="3" customWidth="1"/>
    <col min="15" max="15" width="17.5703125" style="33" customWidth="1"/>
    <col min="16" max="16" width="17.5703125" style="3" customWidth="1"/>
    <col min="17" max="17" width="17.28515625" style="32" customWidth="1"/>
    <col min="18" max="18" width="33.28515625" style="32" customWidth="1"/>
    <col min="19" max="19" width="16.140625" style="31" customWidth="1"/>
    <col min="20" max="20" width="15.140625" style="31" customWidth="1"/>
    <col min="21" max="21" width="13.28515625" style="31" customWidth="1"/>
    <col min="22" max="22" width="16.7109375" style="32" customWidth="1"/>
    <col min="23" max="16384" width="9.140625" style="3"/>
  </cols>
  <sheetData>
    <row r="1" spans="1:22" ht="103.5" customHeight="1" x14ac:dyDescent="0.25">
      <c r="A1" s="11" t="s">
        <v>10</v>
      </c>
      <c r="B1" s="12" t="s">
        <v>0</v>
      </c>
      <c r="C1" s="17" t="s">
        <v>44</v>
      </c>
      <c r="D1" s="10" t="s">
        <v>4</v>
      </c>
      <c r="E1" s="12" t="s">
        <v>1</v>
      </c>
      <c r="F1" s="10" t="s">
        <v>2</v>
      </c>
      <c r="G1" s="10" t="s">
        <v>3</v>
      </c>
      <c r="H1" s="10" t="s">
        <v>5</v>
      </c>
      <c r="I1" s="15" t="s">
        <v>11</v>
      </c>
      <c r="J1" s="15" t="s">
        <v>12</v>
      </c>
      <c r="K1" s="15" t="s">
        <v>128</v>
      </c>
      <c r="L1" s="14" t="s">
        <v>16</v>
      </c>
      <c r="M1" s="14"/>
      <c r="N1" s="14"/>
      <c r="O1" s="14"/>
      <c r="P1" s="14" t="s">
        <v>172</v>
      </c>
      <c r="Q1" s="16" t="s">
        <v>13</v>
      </c>
      <c r="R1" s="16" t="s">
        <v>15</v>
      </c>
      <c r="S1" s="12" t="s">
        <v>18</v>
      </c>
      <c r="T1" s="12"/>
      <c r="U1" s="12"/>
      <c r="V1" s="19" t="s">
        <v>56</v>
      </c>
    </row>
    <row r="2" spans="1:22" s="2" customFormat="1" ht="44.25" customHeight="1" x14ac:dyDescent="0.25">
      <c r="A2" s="11"/>
      <c r="B2" s="12"/>
      <c r="C2" s="18"/>
      <c r="D2" s="10"/>
      <c r="E2" s="12"/>
      <c r="F2" s="10"/>
      <c r="G2" s="10"/>
      <c r="H2" s="10"/>
      <c r="I2" s="15"/>
      <c r="J2" s="15"/>
      <c r="K2" s="15"/>
      <c r="L2" s="5" t="s">
        <v>17</v>
      </c>
      <c r="M2" s="5" t="s">
        <v>7</v>
      </c>
      <c r="N2" s="5" t="s">
        <v>8</v>
      </c>
      <c r="O2" s="5" t="s">
        <v>9</v>
      </c>
      <c r="P2" s="14"/>
      <c r="Q2" s="16"/>
      <c r="R2" s="16"/>
      <c r="S2" s="4" t="s">
        <v>7</v>
      </c>
      <c r="T2" s="4" t="s">
        <v>8</v>
      </c>
      <c r="U2" s="4" t="s">
        <v>9</v>
      </c>
      <c r="V2" s="20"/>
    </row>
    <row r="3" spans="1:22" ht="252" x14ac:dyDescent="0.25">
      <c r="A3" s="21" t="s">
        <v>544</v>
      </c>
      <c r="B3" s="22">
        <v>44579</v>
      </c>
      <c r="C3" s="23">
        <v>545</v>
      </c>
      <c r="D3" s="24"/>
      <c r="E3" s="22">
        <v>44607</v>
      </c>
      <c r="F3" s="23" t="s">
        <v>972</v>
      </c>
      <c r="G3" s="24" t="s">
        <v>920</v>
      </c>
      <c r="H3" s="24" t="s">
        <v>545</v>
      </c>
      <c r="I3" s="25">
        <v>86735000</v>
      </c>
      <c r="J3" s="9">
        <f t="shared" ref="J3:K22" si="0">I3</f>
        <v>86735000</v>
      </c>
      <c r="K3" s="9">
        <f t="shared" si="0"/>
        <v>86735000</v>
      </c>
      <c r="L3" s="25">
        <f t="shared" ref="L3:L66" si="1">M3+N3+O3</f>
        <v>166</v>
      </c>
      <c r="M3" s="25">
        <v>166</v>
      </c>
      <c r="N3" s="25"/>
      <c r="O3" s="25"/>
      <c r="P3" s="24" t="s">
        <v>671</v>
      </c>
      <c r="Q3" s="24" t="s">
        <v>974</v>
      </c>
      <c r="R3" s="24" t="s">
        <v>63</v>
      </c>
      <c r="S3" s="22">
        <v>44607</v>
      </c>
      <c r="T3" s="22"/>
      <c r="U3" s="22"/>
      <c r="V3" s="24" t="s">
        <v>914</v>
      </c>
    </row>
    <row r="4" spans="1:22" ht="47.25" x14ac:dyDescent="0.25">
      <c r="A4" s="21" t="s">
        <v>546</v>
      </c>
      <c r="B4" s="22">
        <v>44580</v>
      </c>
      <c r="C4" s="23">
        <v>1416</v>
      </c>
      <c r="D4" s="24"/>
      <c r="E4" s="22">
        <v>44617</v>
      </c>
      <c r="F4" s="23" t="s">
        <v>1048</v>
      </c>
      <c r="G4" s="24" t="s">
        <v>61</v>
      </c>
      <c r="H4" s="24" t="s">
        <v>549</v>
      </c>
      <c r="I4" s="25">
        <v>765023068.5</v>
      </c>
      <c r="J4" s="9">
        <f t="shared" si="0"/>
        <v>765023068.5</v>
      </c>
      <c r="K4" s="9">
        <f t="shared" si="0"/>
        <v>765023068.5</v>
      </c>
      <c r="L4" s="25">
        <f t="shared" si="1"/>
        <v>2590050</v>
      </c>
      <c r="M4" s="25">
        <v>863350</v>
      </c>
      <c r="N4" s="25">
        <v>863350</v>
      </c>
      <c r="O4" s="25">
        <v>863350</v>
      </c>
      <c r="P4" s="23"/>
      <c r="Q4" s="24" t="s">
        <v>1046</v>
      </c>
      <c r="R4" s="24" t="s">
        <v>1047</v>
      </c>
      <c r="S4" s="22">
        <v>44682</v>
      </c>
      <c r="T4" s="22">
        <v>45047</v>
      </c>
      <c r="U4" s="22">
        <v>45413</v>
      </c>
      <c r="V4" s="24" t="s">
        <v>914</v>
      </c>
    </row>
    <row r="5" spans="1:22" ht="47.25" x14ac:dyDescent="0.25">
      <c r="A5" s="21" t="s">
        <v>547</v>
      </c>
      <c r="B5" s="22">
        <v>44580</v>
      </c>
      <c r="C5" s="23">
        <v>1416</v>
      </c>
      <c r="D5" s="24"/>
      <c r="E5" s="22">
        <v>44706</v>
      </c>
      <c r="F5" s="23" t="s">
        <v>1049</v>
      </c>
      <c r="G5" s="24" t="s">
        <v>61</v>
      </c>
      <c r="H5" s="24" t="s">
        <v>550</v>
      </c>
      <c r="I5" s="25">
        <v>659336242.5</v>
      </c>
      <c r="J5" s="9">
        <f t="shared" si="0"/>
        <v>659336242.5</v>
      </c>
      <c r="K5" s="9">
        <f t="shared" si="0"/>
        <v>659336242.5</v>
      </c>
      <c r="L5" s="25">
        <f t="shared" si="1"/>
        <v>23932350</v>
      </c>
      <c r="M5" s="25">
        <v>7977450</v>
      </c>
      <c r="N5" s="25">
        <v>7977450</v>
      </c>
      <c r="O5" s="25">
        <v>7977450</v>
      </c>
      <c r="P5" s="23"/>
      <c r="Q5" s="24" t="s">
        <v>1046</v>
      </c>
      <c r="R5" s="24" t="s">
        <v>1047</v>
      </c>
      <c r="S5" s="22">
        <v>44682</v>
      </c>
      <c r="T5" s="22">
        <v>45047</v>
      </c>
      <c r="U5" s="22">
        <v>45413</v>
      </c>
      <c r="V5" s="24" t="s">
        <v>914</v>
      </c>
    </row>
    <row r="6" spans="1:22" ht="47.25" x14ac:dyDescent="0.25">
      <c r="A6" s="21" t="s">
        <v>548</v>
      </c>
      <c r="B6" s="22">
        <v>44580</v>
      </c>
      <c r="C6" s="23">
        <v>1416</v>
      </c>
      <c r="D6" s="24"/>
      <c r="E6" s="22">
        <v>44616</v>
      </c>
      <c r="F6" s="21" t="s">
        <v>1045</v>
      </c>
      <c r="G6" s="24" t="s">
        <v>61</v>
      </c>
      <c r="H6" s="24" t="s">
        <v>551</v>
      </c>
      <c r="I6" s="25">
        <v>2656156119</v>
      </c>
      <c r="J6" s="9">
        <f t="shared" si="0"/>
        <v>2656156119</v>
      </c>
      <c r="K6" s="9">
        <f t="shared" si="0"/>
        <v>2656156119</v>
      </c>
      <c r="L6" s="25">
        <f t="shared" si="1"/>
        <v>44409900</v>
      </c>
      <c r="M6" s="25">
        <v>14803300</v>
      </c>
      <c r="N6" s="25">
        <v>14803300</v>
      </c>
      <c r="O6" s="25">
        <v>14803300</v>
      </c>
      <c r="P6" s="23"/>
      <c r="Q6" s="24" t="s">
        <v>1046</v>
      </c>
      <c r="R6" s="24" t="s">
        <v>1047</v>
      </c>
      <c r="S6" s="22">
        <v>44682</v>
      </c>
      <c r="T6" s="22">
        <v>45047</v>
      </c>
      <c r="U6" s="22">
        <v>45413</v>
      </c>
      <c r="V6" s="24" t="s">
        <v>914</v>
      </c>
    </row>
    <row r="7" spans="1:22" ht="141.75" x14ac:dyDescent="0.25">
      <c r="A7" s="21" t="s">
        <v>621</v>
      </c>
      <c r="B7" s="22">
        <v>44582</v>
      </c>
      <c r="C7" s="23">
        <v>545</v>
      </c>
      <c r="D7" s="24"/>
      <c r="E7" s="22">
        <v>44606</v>
      </c>
      <c r="F7" s="23" t="s">
        <v>912</v>
      </c>
      <c r="G7" s="24" t="s">
        <v>62</v>
      </c>
      <c r="H7" s="24" t="s">
        <v>669</v>
      </c>
      <c r="I7" s="25">
        <v>15534750</v>
      </c>
      <c r="J7" s="9">
        <f t="shared" si="0"/>
        <v>15534750</v>
      </c>
      <c r="K7" s="9">
        <f t="shared" si="0"/>
        <v>15534750</v>
      </c>
      <c r="L7" s="25">
        <f t="shared" si="1"/>
        <v>4200</v>
      </c>
      <c r="M7" s="25">
        <v>4200</v>
      </c>
      <c r="N7" s="25"/>
      <c r="O7" s="25"/>
      <c r="P7" s="24" t="s">
        <v>670</v>
      </c>
      <c r="Q7" s="24" t="s">
        <v>913</v>
      </c>
      <c r="R7" s="24" t="s">
        <v>487</v>
      </c>
      <c r="S7" s="22">
        <v>44621</v>
      </c>
      <c r="T7" s="22"/>
      <c r="U7" s="22"/>
      <c r="V7" s="24" t="s">
        <v>914</v>
      </c>
    </row>
    <row r="8" spans="1:22" ht="126" x14ac:dyDescent="0.25">
      <c r="A8" s="21" t="s">
        <v>622</v>
      </c>
      <c r="B8" s="22">
        <v>44582</v>
      </c>
      <c r="C8" s="23">
        <v>545</v>
      </c>
      <c r="D8" s="24"/>
      <c r="E8" s="22">
        <v>44606</v>
      </c>
      <c r="F8" s="21" t="s">
        <v>910</v>
      </c>
      <c r="G8" s="24" t="s">
        <v>62</v>
      </c>
      <c r="H8" s="24" t="s">
        <v>667</v>
      </c>
      <c r="I8" s="25">
        <v>44920712</v>
      </c>
      <c r="J8" s="9">
        <f t="shared" si="0"/>
        <v>44920712</v>
      </c>
      <c r="K8" s="9">
        <f t="shared" si="0"/>
        <v>44920712</v>
      </c>
      <c r="L8" s="25">
        <f t="shared" si="1"/>
        <v>950</v>
      </c>
      <c r="M8" s="25">
        <v>950</v>
      </c>
      <c r="N8" s="25"/>
      <c r="O8" s="25"/>
      <c r="P8" s="24" t="s">
        <v>668</v>
      </c>
      <c r="Q8" s="24" t="s">
        <v>915</v>
      </c>
      <c r="R8" s="24" t="s">
        <v>98</v>
      </c>
      <c r="S8" s="22">
        <v>44666</v>
      </c>
      <c r="T8" s="22"/>
      <c r="U8" s="22"/>
      <c r="V8" s="24" t="s">
        <v>914</v>
      </c>
    </row>
    <row r="9" spans="1:22" ht="94.5" customHeight="1" x14ac:dyDescent="0.25">
      <c r="A9" s="21" t="s">
        <v>623</v>
      </c>
      <c r="B9" s="22">
        <v>44582</v>
      </c>
      <c r="C9" s="23">
        <v>545</v>
      </c>
      <c r="D9" s="24"/>
      <c r="E9" s="22"/>
      <c r="F9" s="21" t="s">
        <v>973</v>
      </c>
      <c r="G9" s="24" t="s">
        <v>496</v>
      </c>
      <c r="H9" s="24" t="s">
        <v>633</v>
      </c>
      <c r="I9" s="25">
        <v>15931709.16</v>
      </c>
      <c r="J9" s="9">
        <f t="shared" si="0"/>
        <v>15931709.16</v>
      </c>
      <c r="K9" s="9">
        <f t="shared" si="0"/>
        <v>15931709.16</v>
      </c>
      <c r="L9" s="25">
        <f t="shared" si="1"/>
        <v>333.75599999999997</v>
      </c>
      <c r="M9" s="25">
        <v>333.75599999999997</v>
      </c>
      <c r="N9" s="25"/>
      <c r="O9" s="25"/>
      <c r="P9" s="24" t="s">
        <v>634</v>
      </c>
      <c r="Q9" s="24" t="s">
        <v>975</v>
      </c>
      <c r="R9" s="24" t="s">
        <v>976</v>
      </c>
      <c r="S9" s="22">
        <v>44621</v>
      </c>
      <c r="T9" s="22"/>
      <c r="U9" s="22"/>
      <c r="V9" s="24" t="s">
        <v>914</v>
      </c>
    </row>
    <row r="10" spans="1:22" ht="300.75" customHeight="1" x14ac:dyDescent="0.25">
      <c r="A10" s="21" t="s">
        <v>624</v>
      </c>
      <c r="B10" s="22">
        <v>44582</v>
      </c>
      <c r="C10" s="23">
        <v>545</v>
      </c>
      <c r="D10" s="24"/>
      <c r="E10" s="22">
        <v>44606</v>
      </c>
      <c r="F10" s="21" t="s">
        <v>911</v>
      </c>
      <c r="G10" s="24" t="s">
        <v>62</v>
      </c>
      <c r="H10" s="24" t="s">
        <v>665</v>
      </c>
      <c r="I10" s="25">
        <v>63104580</v>
      </c>
      <c r="J10" s="9">
        <f t="shared" si="0"/>
        <v>63104580</v>
      </c>
      <c r="K10" s="9">
        <f t="shared" si="0"/>
        <v>63104580</v>
      </c>
      <c r="L10" s="25">
        <f t="shared" si="1"/>
        <v>9420</v>
      </c>
      <c r="M10" s="25">
        <v>9420</v>
      </c>
      <c r="N10" s="25"/>
      <c r="O10" s="25"/>
      <c r="P10" s="24" t="s">
        <v>666</v>
      </c>
      <c r="Q10" s="24" t="s">
        <v>917</v>
      </c>
      <c r="R10" s="24" t="s">
        <v>475</v>
      </c>
      <c r="S10" s="22">
        <v>44681</v>
      </c>
      <c r="T10" s="22"/>
      <c r="U10" s="22"/>
      <c r="V10" s="24" t="s">
        <v>914</v>
      </c>
    </row>
    <row r="11" spans="1:22" ht="47.25" x14ac:dyDescent="0.25">
      <c r="A11" s="21" t="s">
        <v>625</v>
      </c>
      <c r="B11" s="22">
        <v>44582</v>
      </c>
      <c r="C11" s="23">
        <v>545</v>
      </c>
      <c r="D11" s="24"/>
      <c r="E11" s="22">
        <v>44606</v>
      </c>
      <c r="F11" s="21" t="s">
        <v>916</v>
      </c>
      <c r="G11" s="24" t="s">
        <v>62</v>
      </c>
      <c r="H11" s="24" t="s">
        <v>663</v>
      </c>
      <c r="I11" s="25">
        <v>118766736</v>
      </c>
      <c r="J11" s="9">
        <f t="shared" si="0"/>
        <v>118766736</v>
      </c>
      <c r="K11" s="9">
        <f t="shared" si="0"/>
        <v>118766736</v>
      </c>
      <c r="L11" s="25">
        <f t="shared" si="1"/>
        <v>192</v>
      </c>
      <c r="M11" s="25">
        <v>192</v>
      </c>
      <c r="N11" s="25"/>
      <c r="O11" s="25"/>
      <c r="P11" s="24" t="s">
        <v>664</v>
      </c>
      <c r="Q11" s="24" t="s">
        <v>918</v>
      </c>
      <c r="R11" s="24" t="s">
        <v>63</v>
      </c>
      <c r="S11" s="22">
        <v>44682</v>
      </c>
      <c r="T11" s="22"/>
      <c r="U11" s="22"/>
      <c r="V11" s="24" t="s">
        <v>914</v>
      </c>
    </row>
    <row r="12" spans="1:22" ht="78.75" x14ac:dyDescent="0.25">
      <c r="A12" s="21" t="s">
        <v>626</v>
      </c>
      <c r="B12" s="22">
        <v>44582</v>
      </c>
      <c r="C12" s="23">
        <v>545</v>
      </c>
      <c r="D12" s="24" t="s">
        <v>434</v>
      </c>
      <c r="E12" s="22" t="s">
        <v>434</v>
      </c>
      <c r="F12" s="23" t="s">
        <v>434</v>
      </c>
      <c r="G12" s="24" t="s">
        <v>434</v>
      </c>
      <c r="H12" s="24" t="s">
        <v>628</v>
      </c>
      <c r="I12" s="25"/>
      <c r="J12" s="9">
        <f t="shared" si="0"/>
        <v>0</v>
      </c>
      <c r="K12" s="9">
        <f t="shared" si="0"/>
        <v>0</v>
      </c>
      <c r="L12" s="25">
        <f t="shared" si="1"/>
        <v>32350</v>
      </c>
      <c r="M12" s="25">
        <v>32350</v>
      </c>
      <c r="N12" s="25"/>
      <c r="O12" s="25"/>
      <c r="P12" s="24" t="s">
        <v>629</v>
      </c>
      <c r="Q12" s="24"/>
      <c r="R12" s="24"/>
      <c r="S12" s="22">
        <v>44621</v>
      </c>
      <c r="T12" s="22"/>
      <c r="U12" s="22"/>
      <c r="V12" s="24"/>
    </row>
    <row r="13" spans="1:22" ht="110.25" x14ac:dyDescent="0.25">
      <c r="A13" s="21" t="s">
        <v>627</v>
      </c>
      <c r="B13" s="22">
        <v>44582</v>
      </c>
      <c r="C13" s="23">
        <v>1416</v>
      </c>
      <c r="D13" s="24"/>
      <c r="E13" s="22">
        <v>44607</v>
      </c>
      <c r="F13" s="22" t="s">
        <v>977</v>
      </c>
      <c r="G13" s="24" t="s">
        <v>979</v>
      </c>
      <c r="H13" s="24" t="s">
        <v>662</v>
      </c>
      <c r="I13" s="25">
        <v>8775524.6600000001</v>
      </c>
      <c r="J13" s="9">
        <f t="shared" si="0"/>
        <v>8775524.6600000001</v>
      </c>
      <c r="K13" s="9">
        <f t="shared" si="0"/>
        <v>8775524.6600000001</v>
      </c>
      <c r="L13" s="25">
        <f t="shared" si="1"/>
        <v>686</v>
      </c>
      <c r="M13" s="25">
        <v>686</v>
      </c>
      <c r="N13" s="25"/>
      <c r="O13" s="25"/>
      <c r="P13" s="23"/>
      <c r="Q13" s="24" t="s">
        <v>980</v>
      </c>
      <c r="R13" s="24" t="s">
        <v>64</v>
      </c>
      <c r="S13" s="22">
        <v>44743</v>
      </c>
      <c r="T13" s="22"/>
      <c r="U13" s="22"/>
      <c r="V13" s="24" t="s">
        <v>914</v>
      </c>
    </row>
    <row r="14" spans="1:22" ht="110.25" x14ac:dyDescent="0.25">
      <c r="A14" s="21" t="s">
        <v>660</v>
      </c>
      <c r="B14" s="22">
        <v>44916</v>
      </c>
      <c r="C14" s="23">
        <v>1416</v>
      </c>
      <c r="D14" s="24"/>
      <c r="E14" s="22">
        <v>44607</v>
      </c>
      <c r="F14" s="22" t="s">
        <v>978</v>
      </c>
      <c r="G14" s="24" t="s">
        <v>979</v>
      </c>
      <c r="H14" s="24" t="s">
        <v>661</v>
      </c>
      <c r="I14" s="25">
        <v>43903207.920000002</v>
      </c>
      <c r="J14" s="9">
        <f t="shared" si="0"/>
        <v>43903207.920000002</v>
      </c>
      <c r="K14" s="9">
        <f t="shared" si="0"/>
        <v>43903207.920000002</v>
      </c>
      <c r="L14" s="25">
        <f t="shared" si="1"/>
        <v>3432</v>
      </c>
      <c r="M14" s="25">
        <v>3432</v>
      </c>
      <c r="N14" s="25"/>
      <c r="O14" s="25"/>
      <c r="P14" s="23"/>
      <c r="Q14" s="24" t="s">
        <v>980</v>
      </c>
      <c r="R14" s="24" t="s">
        <v>64</v>
      </c>
      <c r="S14" s="22">
        <v>44696</v>
      </c>
      <c r="T14" s="22"/>
      <c r="U14" s="22"/>
      <c r="V14" s="24" t="s">
        <v>914</v>
      </c>
    </row>
    <row r="15" spans="1:22" ht="262.5" customHeight="1" x14ac:dyDescent="0.25">
      <c r="A15" s="21" t="s">
        <v>658</v>
      </c>
      <c r="B15" s="22">
        <v>44582</v>
      </c>
      <c r="C15" s="23">
        <v>545</v>
      </c>
      <c r="D15" s="24"/>
      <c r="E15" s="22">
        <v>44606</v>
      </c>
      <c r="F15" s="21" t="s">
        <v>919</v>
      </c>
      <c r="G15" s="24" t="s">
        <v>62</v>
      </c>
      <c r="H15" s="24" t="s">
        <v>657</v>
      </c>
      <c r="I15" s="25">
        <v>53257050</v>
      </c>
      <c r="J15" s="9">
        <f t="shared" si="0"/>
        <v>53257050</v>
      </c>
      <c r="K15" s="9">
        <f t="shared" si="0"/>
        <v>53257050</v>
      </c>
      <c r="L15" s="25">
        <f t="shared" si="1"/>
        <v>3180</v>
      </c>
      <c r="M15" s="25">
        <v>3180</v>
      </c>
      <c r="N15" s="25"/>
      <c r="O15" s="25"/>
      <c r="P15" s="24" t="s">
        <v>659</v>
      </c>
      <c r="Q15" s="24" t="s">
        <v>917</v>
      </c>
      <c r="R15" s="24" t="s">
        <v>475</v>
      </c>
      <c r="S15" s="22">
        <v>44681</v>
      </c>
      <c r="T15" s="22"/>
      <c r="U15" s="22"/>
      <c r="V15" s="24" t="s">
        <v>914</v>
      </c>
    </row>
    <row r="16" spans="1:22" ht="318" customHeight="1" x14ac:dyDescent="0.25">
      <c r="A16" s="21" t="s">
        <v>655</v>
      </c>
      <c r="B16" s="22">
        <v>44582</v>
      </c>
      <c r="C16" s="23">
        <v>545</v>
      </c>
      <c r="D16" s="24"/>
      <c r="E16" s="22">
        <v>44606</v>
      </c>
      <c r="F16" s="23" t="s">
        <v>655</v>
      </c>
      <c r="G16" s="24" t="s">
        <v>62</v>
      </c>
      <c r="H16" s="24" t="s">
        <v>654</v>
      </c>
      <c r="I16" s="25">
        <v>53046475.350000001</v>
      </c>
      <c r="J16" s="9">
        <f t="shared" si="0"/>
        <v>53046475.350000001</v>
      </c>
      <c r="K16" s="9">
        <f t="shared" si="0"/>
        <v>53046475.350000001</v>
      </c>
      <c r="L16" s="25">
        <f t="shared" si="1"/>
        <v>2055</v>
      </c>
      <c r="M16" s="25">
        <v>2055</v>
      </c>
      <c r="N16" s="25"/>
      <c r="O16" s="25"/>
      <c r="P16" s="24" t="s">
        <v>656</v>
      </c>
      <c r="Q16" s="24" t="s">
        <v>921</v>
      </c>
      <c r="R16" s="24" t="s">
        <v>922</v>
      </c>
      <c r="S16" s="22">
        <v>44621</v>
      </c>
      <c r="T16" s="22"/>
      <c r="U16" s="22"/>
      <c r="V16" s="24" t="s">
        <v>914</v>
      </c>
    </row>
    <row r="17" spans="1:22" ht="63" x14ac:dyDescent="0.25">
      <c r="A17" s="21" t="s">
        <v>652</v>
      </c>
      <c r="B17" s="22">
        <v>44582</v>
      </c>
      <c r="C17" s="23">
        <v>545</v>
      </c>
      <c r="D17" s="24"/>
      <c r="E17" s="22">
        <v>44606</v>
      </c>
      <c r="F17" s="23" t="s">
        <v>652</v>
      </c>
      <c r="G17" s="24" t="s">
        <v>62</v>
      </c>
      <c r="H17" s="24" t="s">
        <v>651</v>
      </c>
      <c r="I17" s="25">
        <v>111074134.59999999</v>
      </c>
      <c r="J17" s="9">
        <f t="shared" si="0"/>
        <v>111074134.59999999</v>
      </c>
      <c r="K17" s="9">
        <f t="shared" si="0"/>
        <v>111074134.59999999</v>
      </c>
      <c r="L17" s="25">
        <f t="shared" si="1"/>
        <v>5980</v>
      </c>
      <c r="M17" s="25">
        <v>5980</v>
      </c>
      <c r="N17" s="25"/>
      <c r="O17" s="25"/>
      <c r="P17" s="24" t="s">
        <v>653</v>
      </c>
      <c r="Q17" s="24" t="s">
        <v>923</v>
      </c>
      <c r="R17" s="24" t="s">
        <v>98</v>
      </c>
      <c r="S17" s="22">
        <v>44621</v>
      </c>
      <c r="T17" s="22"/>
      <c r="U17" s="22"/>
      <c r="V17" s="24" t="s">
        <v>914</v>
      </c>
    </row>
    <row r="18" spans="1:22" ht="240.75" customHeight="1" x14ac:dyDescent="0.25">
      <c r="A18" s="21" t="s">
        <v>648</v>
      </c>
      <c r="B18" s="22">
        <v>44582</v>
      </c>
      <c r="C18" s="23">
        <v>545</v>
      </c>
      <c r="D18" s="24"/>
      <c r="E18" s="22">
        <v>44606</v>
      </c>
      <c r="F18" s="23" t="s">
        <v>648</v>
      </c>
      <c r="G18" s="24" t="s">
        <v>920</v>
      </c>
      <c r="H18" s="24" t="s">
        <v>649</v>
      </c>
      <c r="I18" s="25">
        <v>232122721.59999999</v>
      </c>
      <c r="J18" s="9">
        <f t="shared" si="0"/>
        <v>232122721.59999999</v>
      </c>
      <c r="K18" s="9">
        <f t="shared" si="0"/>
        <v>232122721.59999999</v>
      </c>
      <c r="L18" s="25">
        <f t="shared" si="1"/>
        <v>21560</v>
      </c>
      <c r="M18" s="25">
        <v>15820</v>
      </c>
      <c r="N18" s="25">
        <v>5740</v>
      </c>
      <c r="O18" s="25"/>
      <c r="P18" s="24" t="s">
        <v>650</v>
      </c>
      <c r="Q18" s="24" t="s">
        <v>924</v>
      </c>
      <c r="R18" s="24" t="s">
        <v>487</v>
      </c>
      <c r="S18" s="22">
        <v>44621</v>
      </c>
      <c r="T18" s="22">
        <v>44682</v>
      </c>
      <c r="U18" s="22"/>
      <c r="V18" s="24" t="s">
        <v>914</v>
      </c>
    </row>
    <row r="19" spans="1:22" ht="228.75" customHeight="1" x14ac:dyDescent="0.25">
      <c r="A19" s="21" t="s">
        <v>646</v>
      </c>
      <c r="B19" s="22">
        <v>44582</v>
      </c>
      <c r="C19" s="23">
        <v>545</v>
      </c>
      <c r="D19" s="24"/>
      <c r="E19" s="22">
        <v>44606</v>
      </c>
      <c r="F19" s="23" t="s">
        <v>925</v>
      </c>
      <c r="G19" s="24" t="s">
        <v>920</v>
      </c>
      <c r="H19" s="24" t="s">
        <v>643</v>
      </c>
      <c r="I19" s="25">
        <v>230615431.19999999</v>
      </c>
      <c r="J19" s="9">
        <f t="shared" si="0"/>
        <v>230615431.19999999</v>
      </c>
      <c r="K19" s="9">
        <f t="shared" si="0"/>
        <v>230615431.19999999</v>
      </c>
      <c r="L19" s="25">
        <f t="shared" si="1"/>
        <v>21420</v>
      </c>
      <c r="M19" s="25">
        <v>15540</v>
      </c>
      <c r="N19" s="26">
        <v>5880</v>
      </c>
      <c r="O19" s="25"/>
      <c r="P19" s="24" t="s">
        <v>647</v>
      </c>
      <c r="Q19" s="24" t="s">
        <v>924</v>
      </c>
      <c r="R19" s="24" t="s">
        <v>487</v>
      </c>
      <c r="S19" s="22">
        <v>44621</v>
      </c>
      <c r="T19" s="22">
        <v>44682</v>
      </c>
      <c r="U19" s="22"/>
      <c r="V19" s="24" t="s">
        <v>914</v>
      </c>
    </row>
    <row r="20" spans="1:22" ht="266.25" customHeight="1" x14ac:dyDescent="0.25">
      <c r="A20" s="21" t="s">
        <v>644</v>
      </c>
      <c r="B20" s="22">
        <v>44582</v>
      </c>
      <c r="C20" s="23">
        <v>545</v>
      </c>
      <c r="D20" s="24"/>
      <c r="E20" s="22">
        <v>44606</v>
      </c>
      <c r="F20" s="23" t="s">
        <v>926</v>
      </c>
      <c r="G20" s="24" t="s">
        <v>920</v>
      </c>
      <c r="H20" s="24" t="s">
        <v>643</v>
      </c>
      <c r="I20" s="25">
        <v>259253948.80000001</v>
      </c>
      <c r="J20" s="9">
        <f t="shared" si="0"/>
        <v>259253948.80000001</v>
      </c>
      <c r="K20" s="9">
        <f t="shared" si="0"/>
        <v>259253948.80000001</v>
      </c>
      <c r="L20" s="25">
        <f t="shared" si="1"/>
        <v>24080</v>
      </c>
      <c r="M20" s="25">
        <v>17640</v>
      </c>
      <c r="N20" s="25">
        <v>6440</v>
      </c>
      <c r="O20" s="25"/>
      <c r="P20" s="24" t="s">
        <v>645</v>
      </c>
      <c r="Q20" s="24" t="s">
        <v>924</v>
      </c>
      <c r="R20" s="24" t="s">
        <v>487</v>
      </c>
      <c r="S20" s="22">
        <v>44621</v>
      </c>
      <c r="T20" s="22">
        <v>44682</v>
      </c>
      <c r="U20" s="22"/>
      <c r="V20" s="24" t="s">
        <v>914</v>
      </c>
    </row>
    <row r="21" spans="1:22" ht="173.25" x14ac:dyDescent="0.25">
      <c r="A21" s="21" t="s">
        <v>630</v>
      </c>
      <c r="B21" s="22">
        <v>44582</v>
      </c>
      <c r="C21" s="23">
        <v>545</v>
      </c>
      <c r="D21" s="24"/>
      <c r="E21" s="22"/>
      <c r="F21" s="23" t="s">
        <v>434</v>
      </c>
      <c r="G21" s="24" t="s">
        <v>434</v>
      </c>
      <c r="H21" s="24" t="s">
        <v>631</v>
      </c>
      <c r="I21" s="25"/>
      <c r="J21" s="9">
        <f t="shared" si="0"/>
        <v>0</v>
      </c>
      <c r="K21" s="9">
        <f t="shared" si="0"/>
        <v>0</v>
      </c>
      <c r="L21" s="25">
        <f t="shared" si="1"/>
        <v>1197.722</v>
      </c>
      <c r="M21" s="25">
        <v>1197.722</v>
      </c>
      <c r="N21" s="25"/>
      <c r="O21" s="25"/>
      <c r="P21" s="24" t="s">
        <v>632</v>
      </c>
      <c r="Q21" s="24"/>
      <c r="R21" s="24"/>
      <c r="S21" s="22">
        <v>44621</v>
      </c>
      <c r="T21" s="22"/>
      <c r="U21" s="22"/>
      <c r="V21" s="24"/>
    </row>
    <row r="22" spans="1:22" ht="47.25" x14ac:dyDescent="0.25">
      <c r="A22" s="21" t="s">
        <v>640</v>
      </c>
      <c r="B22" s="22">
        <v>44582</v>
      </c>
      <c r="C22" s="23">
        <v>1416</v>
      </c>
      <c r="D22" s="24"/>
      <c r="E22" s="22">
        <v>44606</v>
      </c>
      <c r="F22" s="21" t="s">
        <v>927</v>
      </c>
      <c r="G22" s="24" t="s">
        <v>500</v>
      </c>
      <c r="H22" s="24" t="s">
        <v>639</v>
      </c>
      <c r="I22" s="25">
        <v>34560880.200000003</v>
      </c>
      <c r="J22" s="9">
        <f t="shared" si="0"/>
        <v>34560880.200000003</v>
      </c>
      <c r="K22" s="9">
        <f t="shared" si="0"/>
        <v>34560880.200000003</v>
      </c>
      <c r="L22" s="25">
        <f t="shared" si="1"/>
        <v>2167.1999999999998</v>
      </c>
      <c r="M22" s="25">
        <v>2167.1999999999998</v>
      </c>
      <c r="N22" s="25"/>
      <c r="O22" s="25"/>
      <c r="P22" s="23"/>
      <c r="Q22" s="24" t="s">
        <v>510</v>
      </c>
      <c r="R22" s="24" t="s">
        <v>63</v>
      </c>
      <c r="S22" s="22">
        <v>44666</v>
      </c>
      <c r="T22" s="22"/>
      <c r="U22" s="22"/>
      <c r="V22" s="24" t="s">
        <v>914</v>
      </c>
    </row>
    <row r="23" spans="1:22" ht="309.75" customHeight="1" x14ac:dyDescent="0.25">
      <c r="A23" s="21" t="s">
        <v>642</v>
      </c>
      <c r="B23" s="22">
        <v>44582</v>
      </c>
      <c r="C23" s="23">
        <v>545</v>
      </c>
      <c r="D23" s="24"/>
      <c r="E23" s="22">
        <v>44606</v>
      </c>
      <c r="F23" s="23" t="s">
        <v>928</v>
      </c>
      <c r="G23" s="24" t="s">
        <v>62</v>
      </c>
      <c r="H23" s="24" t="s">
        <v>641</v>
      </c>
      <c r="I23" s="25">
        <v>229222370.40000001</v>
      </c>
      <c r="J23" s="9">
        <f t="shared" ref="J23:K42" si="2">I23</f>
        <v>229222370.40000001</v>
      </c>
      <c r="K23" s="9">
        <f t="shared" si="2"/>
        <v>229222370.40000001</v>
      </c>
      <c r="L23" s="25">
        <f t="shared" si="1"/>
        <v>8880</v>
      </c>
      <c r="M23" s="25">
        <v>8880</v>
      </c>
      <c r="N23" s="25"/>
      <c r="O23" s="25"/>
      <c r="P23" s="24" t="s">
        <v>672</v>
      </c>
      <c r="Q23" s="24" t="s">
        <v>921</v>
      </c>
      <c r="R23" s="24" t="s">
        <v>922</v>
      </c>
      <c r="S23" s="22">
        <v>44621</v>
      </c>
      <c r="T23" s="22"/>
      <c r="U23" s="22"/>
      <c r="V23" s="24" t="s">
        <v>914</v>
      </c>
    </row>
    <row r="24" spans="1:22" ht="297" customHeight="1" x14ac:dyDescent="0.25">
      <c r="A24" s="21" t="s">
        <v>638</v>
      </c>
      <c r="B24" s="22">
        <v>44582</v>
      </c>
      <c r="C24" s="23">
        <v>545</v>
      </c>
      <c r="D24" s="24"/>
      <c r="E24" s="22">
        <v>44606</v>
      </c>
      <c r="F24" s="23" t="s">
        <v>929</v>
      </c>
      <c r="G24" s="24" t="s">
        <v>62</v>
      </c>
      <c r="H24" s="24" t="s">
        <v>637</v>
      </c>
      <c r="I24" s="25">
        <v>39997320</v>
      </c>
      <c r="J24" s="9">
        <f t="shared" si="2"/>
        <v>39997320</v>
      </c>
      <c r="K24" s="9">
        <f t="shared" si="2"/>
        <v>39997320</v>
      </c>
      <c r="L24" s="25">
        <f t="shared" si="1"/>
        <v>47100</v>
      </c>
      <c r="M24" s="25">
        <v>47100</v>
      </c>
      <c r="N24" s="25"/>
      <c r="O24" s="25"/>
      <c r="P24" s="24" t="s">
        <v>673</v>
      </c>
      <c r="Q24" s="24" t="s">
        <v>930</v>
      </c>
      <c r="R24" s="24" t="s">
        <v>931</v>
      </c>
      <c r="S24" s="22">
        <v>44621</v>
      </c>
      <c r="T24" s="22"/>
      <c r="U24" s="22"/>
      <c r="V24" s="24" t="s">
        <v>914</v>
      </c>
    </row>
    <row r="25" spans="1:22" ht="47.25" x14ac:dyDescent="0.25">
      <c r="A25" s="21" t="s">
        <v>636</v>
      </c>
      <c r="B25" s="22">
        <v>44582</v>
      </c>
      <c r="C25" s="23">
        <v>1416</v>
      </c>
      <c r="D25" s="24"/>
      <c r="E25" s="22">
        <v>44613</v>
      </c>
      <c r="F25" s="23" t="s">
        <v>1004</v>
      </c>
      <c r="G25" s="24" t="s">
        <v>1005</v>
      </c>
      <c r="H25" s="24" t="s">
        <v>635</v>
      </c>
      <c r="I25" s="25">
        <v>380860928</v>
      </c>
      <c r="J25" s="9">
        <f t="shared" si="2"/>
        <v>380860928</v>
      </c>
      <c r="K25" s="9">
        <f t="shared" si="2"/>
        <v>380860928</v>
      </c>
      <c r="L25" s="25">
        <f t="shared" si="1"/>
        <v>1473920</v>
      </c>
      <c r="M25" s="25">
        <v>1473920</v>
      </c>
      <c r="N25" s="25"/>
      <c r="O25" s="25"/>
      <c r="P25" s="23"/>
      <c r="Q25" s="24" t="s">
        <v>426</v>
      </c>
      <c r="R25" s="24" t="s">
        <v>63</v>
      </c>
      <c r="S25" s="22">
        <v>44635</v>
      </c>
      <c r="T25" s="22"/>
      <c r="U25" s="22"/>
      <c r="V25" s="24" t="s">
        <v>914</v>
      </c>
    </row>
    <row r="26" spans="1:22" ht="31.5" x14ac:dyDescent="0.25">
      <c r="A26" s="21" t="s">
        <v>597</v>
      </c>
      <c r="B26" s="22">
        <v>44587</v>
      </c>
      <c r="C26" s="23">
        <v>1416</v>
      </c>
      <c r="D26" s="24"/>
      <c r="E26" s="22">
        <v>44608</v>
      </c>
      <c r="F26" s="21" t="s">
        <v>981</v>
      </c>
      <c r="G26" s="24" t="s">
        <v>65</v>
      </c>
      <c r="H26" s="24" t="s">
        <v>556</v>
      </c>
      <c r="I26" s="25">
        <v>274012323.19999999</v>
      </c>
      <c r="J26" s="9">
        <f t="shared" si="2"/>
        <v>274012323.19999999</v>
      </c>
      <c r="K26" s="9">
        <f t="shared" si="2"/>
        <v>274012323.19999999</v>
      </c>
      <c r="L26" s="25">
        <f t="shared" si="1"/>
        <v>136070</v>
      </c>
      <c r="M26" s="25">
        <v>89860</v>
      </c>
      <c r="N26" s="25">
        <v>46210</v>
      </c>
      <c r="O26" s="25"/>
      <c r="P26" s="23"/>
      <c r="Q26" s="24" t="s">
        <v>510</v>
      </c>
      <c r="R26" s="24" t="s">
        <v>98</v>
      </c>
      <c r="S26" s="22">
        <v>44682</v>
      </c>
      <c r="T26" s="22">
        <v>44805</v>
      </c>
      <c r="U26" s="22"/>
      <c r="V26" s="24" t="s">
        <v>914</v>
      </c>
    </row>
    <row r="27" spans="1:22" ht="126" x14ac:dyDescent="0.25">
      <c r="A27" s="21" t="s">
        <v>620</v>
      </c>
      <c r="B27" s="22">
        <v>44589</v>
      </c>
      <c r="C27" s="23">
        <v>1688</v>
      </c>
      <c r="D27" s="24"/>
      <c r="E27" s="22">
        <v>44613</v>
      </c>
      <c r="F27" s="23" t="s">
        <v>1006</v>
      </c>
      <c r="G27" s="24" t="s">
        <v>848</v>
      </c>
      <c r="H27" s="24" t="s">
        <v>558</v>
      </c>
      <c r="I27" s="25">
        <v>41886304.079999998</v>
      </c>
      <c r="J27" s="9">
        <f t="shared" si="2"/>
        <v>41886304.079999998</v>
      </c>
      <c r="K27" s="9">
        <f t="shared" si="2"/>
        <v>41886304.079999998</v>
      </c>
      <c r="L27" s="25">
        <f t="shared" si="1"/>
        <v>329528</v>
      </c>
      <c r="M27" s="25">
        <v>46520</v>
      </c>
      <c r="N27" s="25">
        <v>175260</v>
      </c>
      <c r="O27" s="25">
        <v>107748</v>
      </c>
      <c r="P27" s="23"/>
      <c r="Q27" s="24" t="s">
        <v>1011</v>
      </c>
      <c r="R27" s="24" t="s">
        <v>850</v>
      </c>
      <c r="S27" s="22">
        <v>44652</v>
      </c>
      <c r="T27" s="22">
        <v>44713</v>
      </c>
      <c r="U27" s="22">
        <v>44915</v>
      </c>
      <c r="V27" s="24" t="s">
        <v>914</v>
      </c>
    </row>
    <row r="28" spans="1:22" ht="63" x14ac:dyDescent="0.25">
      <c r="A28" s="21" t="s">
        <v>616</v>
      </c>
      <c r="B28" s="22">
        <v>44589</v>
      </c>
      <c r="C28" s="23">
        <v>1688</v>
      </c>
      <c r="D28" s="24"/>
      <c r="E28" s="22">
        <v>44613</v>
      </c>
      <c r="F28" s="23" t="s">
        <v>1007</v>
      </c>
      <c r="G28" s="24" t="s">
        <v>848</v>
      </c>
      <c r="H28" s="24" t="s">
        <v>568</v>
      </c>
      <c r="I28" s="25">
        <v>2033038.84</v>
      </c>
      <c r="J28" s="9">
        <f t="shared" si="2"/>
        <v>2033038.84</v>
      </c>
      <c r="K28" s="9">
        <f t="shared" si="2"/>
        <v>2033038.84</v>
      </c>
      <c r="L28" s="25">
        <f t="shared" si="1"/>
        <v>37621</v>
      </c>
      <c r="M28" s="25">
        <v>37621</v>
      </c>
      <c r="N28" s="25"/>
      <c r="O28" s="25"/>
      <c r="P28" s="23"/>
      <c r="Q28" s="24" t="s">
        <v>1012</v>
      </c>
      <c r="R28" s="24" t="s">
        <v>487</v>
      </c>
      <c r="S28" s="22">
        <v>44652</v>
      </c>
      <c r="T28" s="22"/>
      <c r="U28" s="22"/>
      <c r="V28" s="24" t="s">
        <v>914</v>
      </c>
    </row>
    <row r="29" spans="1:22" ht="63" x14ac:dyDescent="0.25">
      <c r="A29" s="21" t="s">
        <v>615</v>
      </c>
      <c r="B29" s="22">
        <v>44589</v>
      </c>
      <c r="C29" s="23">
        <v>1688</v>
      </c>
      <c r="D29" s="24"/>
      <c r="E29" s="22">
        <v>44613</v>
      </c>
      <c r="F29" s="23" t="s">
        <v>1008</v>
      </c>
      <c r="G29" s="24" t="s">
        <v>848</v>
      </c>
      <c r="H29" s="24" t="s">
        <v>569</v>
      </c>
      <c r="I29" s="25">
        <v>64810883.5</v>
      </c>
      <c r="J29" s="9">
        <f t="shared" si="2"/>
        <v>64810883.5</v>
      </c>
      <c r="K29" s="9">
        <f t="shared" si="2"/>
        <v>64810883.5</v>
      </c>
      <c r="L29" s="25">
        <f t="shared" si="1"/>
        <v>1931770</v>
      </c>
      <c r="M29" s="25">
        <v>907940</v>
      </c>
      <c r="N29" s="25">
        <v>618170</v>
      </c>
      <c r="O29" s="25">
        <v>405660</v>
      </c>
      <c r="P29" s="23"/>
      <c r="Q29" s="24" t="s">
        <v>1013</v>
      </c>
      <c r="R29" s="24" t="s">
        <v>487</v>
      </c>
      <c r="S29" s="22">
        <v>44652</v>
      </c>
      <c r="T29" s="22">
        <v>44805</v>
      </c>
      <c r="U29" s="22">
        <v>44866</v>
      </c>
      <c r="V29" s="24" t="s">
        <v>914</v>
      </c>
    </row>
    <row r="30" spans="1:22" ht="189" x14ac:dyDescent="0.25">
      <c r="A30" s="21" t="s">
        <v>613</v>
      </c>
      <c r="B30" s="22">
        <v>44589</v>
      </c>
      <c r="C30" s="23">
        <v>1688</v>
      </c>
      <c r="D30" s="24"/>
      <c r="E30" s="22">
        <v>44613</v>
      </c>
      <c r="F30" s="23" t="s">
        <v>1009</v>
      </c>
      <c r="G30" s="24" t="s">
        <v>848</v>
      </c>
      <c r="H30" s="24" t="s">
        <v>589</v>
      </c>
      <c r="I30" s="25">
        <v>22392824.579999998</v>
      </c>
      <c r="J30" s="9">
        <f t="shared" si="2"/>
        <v>22392824.579999998</v>
      </c>
      <c r="K30" s="9">
        <f t="shared" si="2"/>
        <v>22392824.579999998</v>
      </c>
      <c r="L30" s="25">
        <f t="shared" si="1"/>
        <v>7616607</v>
      </c>
      <c r="M30" s="25">
        <v>1179100</v>
      </c>
      <c r="N30" s="25">
        <v>5288500</v>
      </c>
      <c r="O30" s="25">
        <v>1149007</v>
      </c>
      <c r="P30" s="23"/>
      <c r="Q30" s="24" t="s">
        <v>1014</v>
      </c>
      <c r="R30" s="24" t="s">
        <v>1015</v>
      </c>
      <c r="S30" s="22">
        <v>44652</v>
      </c>
      <c r="T30" s="22">
        <v>44805</v>
      </c>
      <c r="U30" s="22">
        <v>44866</v>
      </c>
      <c r="V30" s="24" t="s">
        <v>914</v>
      </c>
    </row>
    <row r="31" spans="1:22" ht="94.5" x14ac:dyDescent="0.25">
      <c r="A31" s="21" t="s">
        <v>614</v>
      </c>
      <c r="B31" s="22">
        <v>44589</v>
      </c>
      <c r="C31" s="23">
        <v>1688</v>
      </c>
      <c r="D31" s="24"/>
      <c r="E31" s="22">
        <v>44613</v>
      </c>
      <c r="F31" s="23" t="s">
        <v>1010</v>
      </c>
      <c r="G31" s="24" t="s">
        <v>848</v>
      </c>
      <c r="H31" s="24" t="s">
        <v>588</v>
      </c>
      <c r="I31" s="25">
        <v>10640519.76</v>
      </c>
      <c r="J31" s="9">
        <f t="shared" si="2"/>
        <v>10640519.76</v>
      </c>
      <c r="K31" s="9">
        <f t="shared" si="2"/>
        <v>10640519.76</v>
      </c>
      <c r="L31" s="25">
        <f t="shared" si="1"/>
        <v>1828268</v>
      </c>
      <c r="M31" s="25">
        <v>782500</v>
      </c>
      <c r="N31" s="25">
        <v>1045768</v>
      </c>
      <c r="O31" s="25"/>
      <c r="P31" s="23"/>
      <c r="Q31" s="24" t="s">
        <v>1016</v>
      </c>
      <c r="R31" s="24" t="s">
        <v>1015</v>
      </c>
      <c r="S31" s="22">
        <v>44652</v>
      </c>
      <c r="T31" s="22">
        <v>44819</v>
      </c>
      <c r="U31" s="22"/>
      <c r="V31" s="24" t="s">
        <v>914</v>
      </c>
    </row>
    <row r="32" spans="1:22" ht="31.5" x14ac:dyDescent="0.25">
      <c r="A32" s="21" t="s">
        <v>617</v>
      </c>
      <c r="B32" s="22">
        <v>44589</v>
      </c>
      <c r="C32" s="23">
        <v>1416</v>
      </c>
      <c r="D32" s="24"/>
      <c r="E32" s="22">
        <v>44613</v>
      </c>
      <c r="F32" s="23" t="s">
        <v>1017</v>
      </c>
      <c r="G32" s="24" t="s">
        <v>61</v>
      </c>
      <c r="H32" s="24" t="s">
        <v>591</v>
      </c>
      <c r="I32" s="25">
        <v>11338820.640000001</v>
      </c>
      <c r="J32" s="9">
        <f t="shared" si="2"/>
        <v>11338820.640000001</v>
      </c>
      <c r="K32" s="9">
        <f t="shared" si="2"/>
        <v>11338820.640000001</v>
      </c>
      <c r="L32" s="25">
        <f t="shared" si="1"/>
        <v>504</v>
      </c>
      <c r="M32" s="25">
        <v>504</v>
      </c>
      <c r="N32" s="25"/>
      <c r="O32" s="25"/>
      <c r="P32" s="23"/>
      <c r="Q32" s="24" t="s">
        <v>1019</v>
      </c>
      <c r="R32" s="24" t="s">
        <v>63</v>
      </c>
      <c r="S32" s="22">
        <v>44652</v>
      </c>
      <c r="T32" s="22"/>
      <c r="U32" s="22"/>
      <c r="V32" s="24" t="s">
        <v>914</v>
      </c>
    </row>
    <row r="33" spans="1:22" ht="78.75" x14ac:dyDescent="0.25">
      <c r="A33" s="21" t="s">
        <v>619</v>
      </c>
      <c r="B33" s="22">
        <v>44589</v>
      </c>
      <c r="C33" s="23">
        <v>1688</v>
      </c>
      <c r="D33" s="24"/>
      <c r="E33" s="22">
        <v>44613</v>
      </c>
      <c r="F33" s="23" t="s">
        <v>1018</v>
      </c>
      <c r="G33" s="24" t="s">
        <v>848</v>
      </c>
      <c r="H33" s="24" t="s">
        <v>561</v>
      </c>
      <c r="I33" s="25">
        <v>188462472.93000001</v>
      </c>
      <c r="J33" s="9">
        <f t="shared" si="2"/>
        <v>188462472.93000001</v>
      </c>
      <c r="K33" s="9">
        <f t="shared" si="2"/>
        <v>188462472.93000001</v>
      </c>
      <c r="L33" s="25">
        <f t="shared" si="1"/>
        <v>2108789</v>
      </c>
      <c r="M33" s="25">
        <v>537750</v>
      </c>
      <c r="N33" s="25">
        <v>896240</v>
      </c>
      <c r="O33" s="25">
        <v>674799</v>
      </c>
      <c r="P33" s="23"/>
      <c r="Q33" s="24" t="s">
        <v>1020</v>
      </c>
      <c r="R33" s="24" t="s">
        <v>487</v>
      </c>
      <c r="S33" s="22">
        <v>44682</v>
      </c>
      <c r="T33" s="22">
        <v>44813</v>
      </c>
      <c r="U33" s="22">
        <v>44866</v>
      </c>
      <c r="V33" s="24" t="s">
        <v>914</v>
      </c>
    </row>
    <row r="34" spans="1:22" ht="47.25" x14ac:dyDescent="0.25">
      <c r="A34" s="21" t="s">
        <v>676</v>
      </c>
      <c r="B34" s="22">
        <v>44589</v>
      </c>
      <c r="C34" s="23">
        <v>1688</v>
      </c>
      <c r="D34" s="24"/>
      <c r="E34" s="22"/>
      <c r="F34" s="23"/>
      <c r="G34" s="24"/>
      <c r="H34" s="24" t="s">
        <v>560</v>
      </c>
      <c r="I34" s="25"/>
      <c r="J34" s="9">
        <f t="shared" si="2"/>
        <v>0</v>
      </c>
      <c r="K34" s="9">
        <f t="shared" si="2"/>
        <v>0</v>
      </c>
      <c r="L34" s="25">
        <f t="shared" si="1"/>
        <v>821190</v>
      </c>
      <c r="M34" s="25">
        <v>715000</v>
      </c>
      <c r="N34" s="25">
        <v>106190</v>
      </c>
      <c r="O34" s="25"/>
      <c r="P34" s="23"/>
      <c r="Q34" s="24"/>
      <c r="R34" s="24"/>
      <c r="S34" s="22">
        <v>44652</v>
      </c>
      <c r="T34" s="22">
        <v>44910</v>
      </c>
      <c r="U34" s="22"/>
      <c r="V34" s="24"/>
    </row>
    <row r="35" spans="1:22" ht="236.25" x14ac:dyDescent="0.25">
      <c r="A35" s="21" t="s">
        <v>675</v>
      </c>
      <c r="B35" s="22">
        <v>44589</v>
      </c>
      <c r="C35" s="23">
        <v>545</v>
      </c>
      <c r="D35" s="24"/>
      <c r="E35" s="22">
        <v>44613</v>
      </c>
      <c r="F35" s="23" t="s">
        <v>1021</v>
      </c>
      <c r="G35" s="24" t="s">
        <v>684</v>
      </c>
      <c r="H35" s="24" t="s">
        <v>564</v>
      </c>
      <c r="I35" s="25">
        <v>61287226</v>
      </c>
      <c r="J35" s="9">
        <f t="shared" si="2"/>
        <v>61287226</v>
      </c>
      <c r="K35" s="9">
        <f t="shared" si="2"/>
        <v>61287226</v>
      </c>
      <c r="L35" s="25">
        <f t="shared" si="1"/>
        <v>184</v>
      </c>
      <c r="M35" s="25">
        <v>184</v>
      </c>
      <c r="N35" s="25"/>
      <c r="O35" s="25"/>
      <c r="P35" s="24" t="s">
        <v>565</v>
      </c>
      <c r="Q35" s="24" t="s">
        <v>1022</v>
      </c>
      <c r="R35" s="24" t="s">
        <v>1023</v>
      </c>
      <c r="S35" s="22">
        <v>44621</v>
      </c>
      <c r="T35" s="22"/>
      <c r="U35" s="22"/>
      <c r="V35" s="24" t="s">
        <v>914</v>
      </c>
    </row>
    <row r="36" spans="1:22" ht="157.5" x14ac:dyDescent="0.25">
      <c r="A36" s="21" t="s">
        <v>674</v>
      </c>
      <c r="B36" s="22">
        <v>44589</v>
      </c>
      <c r="C36" s="23">
        <v>545</v>
      </c>
      <c r="D36" s="24" t="s">
        <v>434</v>
      </c>
      <c r="E36" s="22" t="s">
        <v>434</v>
      </c>
      <c r="F36" s="23" t="s">
        <v>434</v>
      </c>
      <c r="G36" s="24" t="s">
        <v>434</v>
      </c>
      <c r="H36" s="24" t="s">
        <v>562</v>
      </c>
      <c r="I36" s="25"/>
      <c r="J36" s="9">
        <f t="shared" si="2"/>
        <v>0</v>
      </c>
      <c r="K36" s="9">
        <f t="shared" si="2"/>
        <v>0</v>
      </c>
      <c r="L36" s="25">
        <f t="shared" si="1"/>
        <v>90</v>
      </c>
      <c r="M36" s="25">
        <v>90</v>
      </c>
      <c r="N36" s="25"/>
      <c r="O36" s="25"/>
      <c r="P36" s="24" t="s">
        <v>563</v>
      </c>
      <c r="Q36" s="24"/>
      <c r="R36" s="24"/>
      <c r="S36" s="22">
        <v>44640</v>
      </c>
      <c r="T36" s="22"/>
      <c r="U36" s="22"/>
      <c r="V36" s="24"/>
    </row>
    <row r="37" spans="1:22" ht="47.25" x14ac:dyDescent="0.25">
      <c r="A37" s="21" t="s">
        <v>775</v>
      </c>
      <c r="B37" s="22">
        <v>44599</v>
      </c>
      <c r="C37" s="23" t="s">
        <v>30</v>
      </c>
      <c r="D37" s="24"/>
      <c r="E37" s="22"/>
      <c r="F37" s="23"/>
      <c r="G37" s="24"/>
      <c r="H37" s="24" t="s">
        <v>600</v>
      </c>
      <c r="I37" s="25"/>
      <c r="J37" s="9">
        <f t="shared" si="2"/>
        <v>0</v>
      </c>
      <c r="K37" s="9">
        <f t="shared" si="2"/>
        <v>0</v>
      </c>
      <c r="L37" s="25">
        <f t="shared" si="1"/>
        <v>0</v>
      </c>
      <c r="M37" s="25"/>
      <c r="N37" s="25"/>
      <c r="O37" s="25"/>
      <c r="P37" s="23"/>
      <c r="Q37" s="24"/>
      <c r="R37" s="24"/>
      <c r="S37" s="22"/>
      <c r="T37" s="22"/>
      <c r="U37" s="22"/>
      <c r="V37" s="24"/>
    </row>
    <row r="38" spans="1:22" x14ac:dyDescent="0.25">
      <c r="A38" s="21" t="s">
        <v>774</v>
      </c>
      <c r="B38" s="22">
        <v>44599</v>
      </c>
      <c r="C38" s="23">
        <v>1416</v>
      </c>
      <c r="D38" s="24"/>
      <c r="E38" s="22"/>
      <c r="F38" s="23"/>
      <c r="G38" s="24"/>
      <c r="H38" s="24" t="s">
        <v>552</v>
      </c>
      <c r="I38" s="25"/>
      <c r="J38" s="9">
        <f t="shared" si="2"/>
        <v>0</v>
      </c>
      <c r="K38" s="9">
        <f t="shared" si="2"/>
        <v>0</v>
      </c>
      <c r="L38" s="25">
        <f t="shared" si="1"/>
        <v>8368</v>
      </c>
      <c r="M38" s="25">
        <v>8368</v>
      </c>
      <c r="N38" s="25"/>
      <c r="O38" s="25"/>
      <c r="P38" s="23"/>
      <c r="Q38" s="24"/>
      <c r="R38" s="24"/>
      <c r="S38" s="22">
        <v>44671</v>
      </c>
      <c r="T38" s="22"/>
      <c r="U38" s="22"/>
      <c r="V38" s="24"/>
    </row>
    <row r="39" spans="1:22" x14ac:dyDescent="0.2">
      <c r="A39" s="21" t="s">
        <v>773</v>
      </c>
      <c r="B39" s="22">
        <v>44599</v>
      </c>
      <c r="C39" s="23" t="s">
        <v>30</v>
      </c>
      <c r="D39" s="24"/>
      <c r="E39" s="22"/>
      <c r="F39" s="23"/>
      <c r="G39" s="24"/>
      <c r="H39" s="27" t="s">
        <v>594</v>
      </c>
      <c r="I39" s="25"/>
      <c r="J39" s="9">
        <f t="shared" si="2"/>
        <v>0</v>
      </c>
      <c r="K39" s="9">
        <f t="shared" si="2"/>
        <v>0</v>
      </c>
      <c r="L39" s="25">
        <f t="shared" si="1"/>
        <v>0</v>
      </c>
      <c r="M39" s="25"/>
      <c r="N39" s="25"/>
      <c r="O39" s="25"/>
      <c r="P39" s="23"/>
      <c r="Q39" s="24"/>
      <c r="R39" s="24"/>
      <c r="S39" s="22"/>
      <c r="T39" s="22"/>
      <c r="U39" s="22"/>
      <c r="V39" s="24"/>
    </row>
    <row r="40" spans="1:22" x14ac:dyDescent="0.2">
      <c r="A40" s="21" t="s">
        <v>772</v>
      </c>
      <c r="B40" s="22">
        <v>44599</v>
      </c>
      <c r="C40" s="23" t="s">
        <v>30</v>
      </c>
      <c r="D40" s="24"/>
      <c r="E40" s="22"/>
      <c r="F40" s="23"/>
      <c r="G40" s="24"/>
      <c r="H40" s="27" t="s">
        <v>592</v>
      </c>
      <c r="I40" s="25"/>
      <c r="J40" s="9">
        <f t="shared" si="2"/>
        <v>0</v>
      </c>
      <c r="K40" s="9">
        <f t="shared" si="2"/>
        <v>0</v>
      </c>
      <c r="L40" s="25">
        <f t="shared" si="1"/>
        <v>0</v>
      </c>
      <c r="M40" s="25"/>
      <c r="N40" s="25"/>
      <c r="O40" s="25"/>
      <c r="P40" s="23"/>
      <c r="Q40" s="24"/>
      <c r="R40" s="24"/>
      <c r="S40" s="22"/>
      <c r="T40" s="22"/>
      <c r="U40" s="22"/>
      <c r="V40" s="24"/>
    </row>
    <row r="41" spans="1:22" x14ac:dyDescent="0.25">
      <c r="A41" s="21" t="s">
        <v>771</v>
      </c>
      <c r="B41" s="22">
        <v>44599</v>
      </c>
      <c r="C41" s="23">
        <v>1416</v>
      </c>
      <c r="D41" s="24"/>
      <c r="E41" s="22"/>
      <c r="F41" s="23"/>
      <c r="G41" s="24"/>
      <c r="H41" s="24" t="s">
        <v>610</v>
      </c>
      <c r="I41" s="25"/>
      <c r="J41" s="9">
        <f t="shared" si="2"/>
        <v>0</v>
      </c>
      <c r="K41" s="9">
        <f t="shared" si="2"/>
        <v>0</v>
      </c>
      <c r="L41" s="25">
        <f t="shared" si="1"/>
        <v>49140</v>
      </c>
      <c r="M41" s="25">
        <v>49140</v>
      </c>
      <c r="N41" s="25"/>
      <c r="O41" s="25"/>
      <c r="P41" s="23"/>
      <c r="Q41" s="24"/>
      <c r="R41" s="24"/>
      <c r="S41" s="22">
        <v>44743</v>
      </c>
      <c r="T41" s="22"/>
      <c r="U41" s="22"/>
      <c r="V41" s="24"/>
    </row>
    <row r="42" spans="1:22" ht="63" x14ac:dyDescent="0.25">
      <c r="A42" s="21" t="s">
        <v>770</v>
      </c>
      <c r="B42" s="22">
        <v>44599</v>
      </c>
      <c r="C42" s="23" t="s">
        <v>30</v>
      </c>
      <c r="D42" s="24"/>
      <c r="E42" s="22"/>
      <c r="F42" s="23"/>
      <c r="G42" s="24"/>
      <c r="H42" s="24" t="s">
        <v>680</v>
      </c>
      <c r="I42" s="25"/>
      <c r="J42" s="9">
        <f t="shared" si="2"/>
        <v>0</v>
      </c>
      <c r="K42" s="9">
        <f t="shared" si="2"/>
        <v>0</v>
      </c>
      <c r="L42" s="25">
        <f t="shared" si="1"/>
        <v>5774550</v>
      </c>
      <c r="M42" s="25">
        <v>1417920</v>
      </c>
      <c r="N42" s="25">
        <v>4356630</v>
      </c>
      <c r="O42" s="25"/>
      <c r="P42" s="23"/>
      <c r="Q42" s="24"/>
      <c r="R42" s="24"/>
      <c r="S42" s="22">
        <v>44652</v>
      </c>
      <c r="T42" s="22">
        <v>44774</v>
      </c>
      <c r="U42" s="22"/>
      <c r="V42" s="24"/>
    </row>
    <row r="43" spans="1:22" ht="42.75" x14ac:dyDescent="0.25">
      <c r="A43" s="21" t="s">
        <v>769</v>
      </c>
      <c r="B43" s="22">
        <v>44599</v>
      </c>
      <c r="C43" s="23" t="s">
        <v>30</v>
      </c>
      <c r="D43" s="24"/>
      <c r="E43" s="22"/>
      <c r="F43" s="23"/>
      <c r="G43" s="24"/>
      <c r="H43" s="28" t="s">
        <v>604</v>
      </c>
      <c r="I43" s="25"/>
      <c r="J43" s="9">
        <f t="shared" ref="J43:K62" si="3">I43</f>
        <v>0</v>
      </c>
      <c r="K43" s="9">
        <f t="shared" si="3"/>
        <v>0</v>
      </c>
      <c r="L43" s="25">
        <f t="shared" si="1"/>
        <v>0</v>
      </c>
      <c r="M43" s="25"/>
      <c r="N43" s="25"/>
      <c r="O43" s="25"/>
      <c r="P43" s="23"/>
      <c r="Q43" s="24"/>
      <c r="R43" s="24"/>
      <c r="S43" s="22"/>
      <c r="T43" s="22"/>
      <c r="U43" s="22"/>
      <c r="V43" s="24"/>
    </row>
    <row r="44" spans="1:22" x14ac:dyDescent="0.25">
      <c r="A44" s="21" t="s">
        <v>768</v>
      </c>
      <c r="B44" s="22">
        <v>44599</v>
      </c>
      <c r="C44" s="23">
        <v>1416</v>
      </c>
      <c r="D44" s="24"/>
      <c r="E44" s="22"/>
      <c r="F44" s="23"/>
      <c r="G44" s="24"/>
      <c r="H44" s="24" t="s">
        <v>557</v>
      </c>
      <c r="I44" s="25"/>
      <c r="J44" s="9">
        <f t="shared" si="3"/>
        <v>0</v>
      </c>
      <c r="K44" s="9">
        <f t="shared" si="3"/>
        <v>0</v>
      </c>
      <c r="L44" s="25">
        <f t="shared" si="1"/>
        <v>6381</v>
      </c>
      <c r="M44" s="25">
        <v>6381</v>
      </c>
      <c r="N44" s="25"/>
      <c r="O44" s="25"/>
      <c r="P44" s="23"/>
      <c r="Q44" s="24"/>
      <c r="R44" s="24"/>
      <c r="S44" s="22">
        <v>44635</v>
      </c>
      <c r="T44" s="22"/>
      <c r="U44" s="22"/>
      <c r="V44" s="24"/>
    </row>
    <row r="45" spans="1:22" x14ac:dyDescent="0.25">
      <c r="A45" s="21" t="s">
        <v>767</v>
      </c>
      <c r="B45" s="22">
        <v>44599</v>
      </c>
      <c r="C45" s="23">
        <v>1416</v>
      </c>
      <c r="D45" s="24"/>
      <c r="E45" s="22"/>
      <c r="F45" s="23"/>
      <c r="G45" s="24"/>
      <c r="H45" s="24" t="s">
        <v>567</v>
      </c>
      <c r="I45" s="25"/>
      <c r="J45" s="9">
        <f t="shared" si="3"/>
        <v>0</v>
      </c>
      <c r="K45" s="9">
        <f t="shared" si="3"/>
        <v>0</v>
      </c>
      <c r="L45" s="25">
        <f t="shared" si="1"/>
        <v>8016</v>
      </c>
      <c r="M45" s="25">
        <v>8016</v>
      </c>
      <c r="N45" s="25"/>
      <c r="O45" s="25"/>
      <c r="P45" s="23"/>
      <c r="Q45" s="24"/>
      <c r="R45" s="24"/>
      <c r="S45" s="22">
        <v>44652</v>
      </c>
      <c r="T45" s="22"/>
      <c r="U45" s="22"/>
      <c r="V45" s="24"/>
    </row>
    <row r="46" spans="1:22" ht="47.25" x14ac:dyDescent="0.25">
      <c r="A46" s="21" t="s">
        <v>789</v>
      </c>
      <c r="B46" s="22">
        <v>44599</v>
      </c>
      <c r="C46" s="23" t="s">
        <v>30</v>
      </c>
      <c r="D46" s="24"/>
      <c r="E46" s="22"/>
      <c r="F46" s="23"/>
      <c r="G46" s="24"/>
      <c r="H46" s="24" t="s">
        <v>612</v>
      </c>
      <c r="I46" s="25"/>
      <c r="J46" s="9">
        <f t="shared" si="3"/>
        <v>0</v>
      </c>
      <c r="K46" s="9">
        <f t="shared" si="3"/>
        <v>0</v>
      </c>
      <c r="L46" s="25">
        <f t="shared" si="1"/>
        <v>7918680</v>
      </c>
      <c r="M46" s="25">
        <v>4549320</v>
      </c>
      <c r="N46" s="25">
        <v>3369360</v>
      </c>
      <c r="O46" s="25"/>
      <c r="P46" s="23"/>
      <c r="Q46" s="24"/>
      <c r="R46" s="24"/>
      <c r="S46" s="22">
        <v>44652</v>
      </c>
      <c r="T46" s="22">
        <v>44774</v>
      </c>
      <c r="U46" s="22"/>
      <c r="V46" s="24"/>
    </row>
    <row r="47" spans="1:22" ht="63" x14ac:dyDescent="0.25">
      <c r="A47" s="21" t="s">
        <v>788</v>
      </c>
      <c r="B47" s="22">
        <v>44599</v>
      </c>
      <c r="C47" s="23" t="s">
        <v>1050</v>
      </c>
      <c r="D47" s="24"/>
      <c r="E47" s="22"/>
      <c r="F47" s="23"/>
      <c r="G47" s="24"/>
      <c r="H47" s="24" t="s">
        <v>553</v>
      </c>
      <c r="I47" s="25"/>
      <c r="J47" s="9">
        <f t="shared" si="3"/>
        <v>0</v>
      </c>
      <c r="K47" s="9">
        <f t="shared" si="3"/>
        <v>0</v>
      </c>
      <c r="L47" s="25">
        <f t="shared" si="1"/>
        <v>2127924</v>
      </c>
      <c r="M47" s="25">
        <v>2127924</v>
      </c>
      <c r="N47" s="25"/>
      <c r="O47" s="25"/>
      <c r="P47" s="23"/>
      <c r="Q47" s="24"/>
      <c r="R47" s="24"/>
      <c r="S47" s="22">
        <v>44743</v>
      </c>
      <c r="T47" s="22"/>
      <c r="U47" s="22"/>
      <c r="V47" s="24"/>
    </row>
    <row r="48" spans="1:22" x14ac:dyDescent="0.25">
      <c r="A48" s="21" t="s">
        <v>787</v>
      </c>
      <c r="B48" s="22">
        <v>44599</v>
      </c>
      <c r="C48" s="23" t="s">
        <v>30</v>
      </c>
      <c r="D48" s="24"/>
      <c r="E48" s="22"/>
      <c r="F48" s="23"/>
      <c r="G48" s="29"/>
      <c r="H48" s="24" t="s">
        <v>681</v>
      </c>
      <c r="I48" s="25"/>
      <c r="J48" s="9">
        <f t="shared" si="3"/>
        <v>0</v>
      </c>
      <c r="K48" s="9">
        <f t="shared" si="3"/>
        <v>0</v>
      </c>
      <c r="L48" s="25">
        <f t="shared" si="1"/>
        <v>256560</v>
      </c>
      <c r="M48" s="25">
        <v>194880</v>
      </c>
      <c r="N48" s="25">
        <v>61680</v>
      </c>
      <c r="O48" s="25"/>
      <c r="P48" s="23"/>
      <c r="Q48" s="24"/>
      <c r="R48" s="24"/>
      <c r="S48" s="22">
        <v>44713</v>
      </c>
      <c r="T48" s="22">
        <v>44880</v>
      </c>
      <c r="U48" s="22"/>
      <c r="V48" s="24"/>
    </row>
    <row r="49" spans="1:22" x14ac:dyDescent="0.25">
      <c r="A49" s="21" t="s">
        <v>786</v>
      </c>
      <c r="B49" s="22">
        <v>44599</v>
      </c>
      <c r="C49" s="23" t="s">
        <v>30</v>
      </c>
      <c r="D49" s="24"/>
      <c r="E49" s="22"/>
      <c r="F49" s="23"/>
      <c r="G49" s="29"/>
      <c r="H49" s="24" t="s">
        <v>598</v>
      </c>
      <c r="I49" s="25"/>
      <c r="J49" s="9">
        <f t="shared" si="3"/>
        <v>0</v>
      </c>
      <c r="K49" s="9">
        <f t="shared" si="3"/>
        <v>0</v>
      </c>
      <c r="L49" s="25">
        <f t="shared" si="1"/>
        <v>0</v>
      </c>
      <c r="M49" s="25"/>
      <c r="N49" s="25"/>
      <c r="O49" s="25"/>
      <c r="P49" s="23"/>
      <c r="Q49" s="24"/>
      <c r="R49" s="24"/>
      <c r="S49" s="22"/>
      <c r="T49" s="22"/>
      <c r="U49" s="22"/>
      <c r="V49" s="24"/>
    </row>
    <row r="50" spans="1:22" ht="31.5" x14ac:dyDescent="0.25">
      <c r="A50" s="21" t="s">
        <v>785</v>
      </c>
      <c r="B50" s="22">
        <v>44599</v>
      </c>
      <c r="C50" s="23" t="s">
        <v>30</v>
      </c>
      <c r="D50" s="24"/>
      <c r="E50" s="22"/>
      <c r="F50" s="23"/>
      <c r="G50" s="29"/>
      <c r="H50" s="24" t="s">
        <v>606</v>
      </c>
      <c r="I50" s="25"/>
      <c r="J50" s="9">
        <f t="shared" si="3"/>
        <v>0</v>
      </c>
      <c r="K50" s="9">
        <f t="shared" si="3"/>
        <v>0</v>
      </c>
      <c r="L50" s="25">
        <f t="shared" si="1"/>
        <v>3535420</v>
      </c>
      <c r="M50" s="25">
        <v>2031840</v>
      </c>
      <c r="N50" s="25">
        <v>1503580</v>
      </c>
      <c r="O50" s="25"/>
      <c r="P50" s="23"/>
      <c r="Q50" s="24"/>
      <c r="R50" s="24"/>
      <c r="S50" s="22">
        <v>44652</v>
      </c>
      <c r="T50" s="22">
        <v>44774</v>
      </c>
      <c r="U50" s="22"/>
      <c r="V50" s="24"/>
    </row>
    <row r="51" spans="1:22" x14ac:dyDescent="0.25">
      <c r="A51" s="21" t="s">
        <v>784</v>
      </c>
      <c r="B51" s="22">
        <v>44599</v>
      </c>
      <c r="C51" s="23">
        <v>1416</v>
      </c>
      <c r="D51" s="24"/>
      <c r="E51" s="22"/>
      <c r="F51" s="23"/>
      <c r="G51" s="24"/>
      <c r="H51" s="24" t="s">
        <v>566</v>
      </c>
      <c r="I51" s="25"/>
      <c r="J51" s="9">
        <f t="shared" si="3"/>
        <v>0</v>
      </c>
      <c r="K51" s="9">
        <f t="shared" si="3"/>
        <v>0</v>
      </c>
      <c r="L51" s="25">
        <f t="shared" si="1"/>
        <v>465</v>
      </c>
      <c r="M51" s="25">
        <v>465</v>
      </c>
      <c r="N51" s="25"/>
      <c r="O51" s="25"/>
      <c r="P51" s="23"/>
      <c r="Q51" s="24"/>
      <c r="R51" s="24"/>
      <c r="S51" s="22">
        <v>44652</v>
      </c>
      <c r="T51" s="22">
        <v>44743</v>
      </c>
      <c r="U51" s="22"/>
      <c r="V51" s="24"/>
    </row>
    <row r="52" spans="1:22" x14ac:dyDescent="0.2">
      <c r="A52" s="21" t="s">
        <v>783</v>
      </c>
      <c r="B52" s="22">
        <v>44599</v>
      </c>
      <c r="C52" s="23" t="s">
        <v>30</v>
      </c>
      <c r="D52" s="24"/>
      <c r="E52" s="22"/>
      <c r="F52" s="23"/>
      <c r="G52" s="24"/>
      <c r="H52" s="27" t="s">
        <v>593</v>
      </c>
      <c r="I52" s="25"/>
      <c r="J52" s="9">
        <f t="shared" si="3"/>
        <v>0</v>
      </c>
      <c r="K52" s="9">
        <f t="shared" si="3"/>
        <v>0</v>
      </c>
      <c r="L52" s="25">
        <f t="shared" si="1"/>
        <v>0</v>
      </c>
      <c r="M52" s="25"/>
      <c r="N52" s="25"/>
      <c r="O52" s="25"/>
      <c r="P52" s="23"/>
      <c r="Q52" s="24"/>
      <c r="R52" s="24"/>
      <c r="S52" s="22"/>
      <c r="T52" s="22"/>
      <c r="U52" s="22"/>
      <c r="V52" s="24"/>
    </row>
    <row r="53" spans="1:22" ht="31.5" x14ac:dyDescent="0.25">
      <c r="A53" s="21" t="s">
        <v>782</v>
      </c>
      <c r="B53" s="22">
        <v>44599</v>
      </c>
      <c r="C53" s="23" t="s">
        <v>30</v>
      </c>
      <c r="D53" s="24"/>
      <c r="E53" s="22"/>
      <c r="F53" s="23"/>
      <c r="G53" s="24"/>
      <c r="H53" s="24" t="s">
        <v>605</v>
      </c>
      <c r="I53" s="25"/>
      <c r="J53" s="9">
        <f t="shared" si="3"/>
        <v>0</v>
      </c>
      <c r="K53" s="9">
        <f t="shared" si="3"/>
        <v>0</v>
      </c>
      <c r="L53" s="25">
        <f t="shared" si="1"/>
        <v>0</v>
      </c>
      <c r="M53" s="25"/>
      <c r="N53" s="25"/>
      <c r="O53" s="25"/>
      <c r="P53" s="23"/>
      <c r="Q53" s="24"/>
      <c r="R53" s="24"/>
      <c r="S53" s="22"/>
      <c r="T53" s="22"/>
      <c r="U53" s="22"/>
      <c r="V53" s="24"/>
    </row>
    <row r="54" spans="1:22" ht="31.5" x14ac:dyDescent="0.25">
      <c r="A54" s="21" t="s">
        <v>781</v>
      </c>
      <c r="B54" s="22">
        <v>44599</v>
      </c>
      <c r="C54" s="23" t="s">
        <v>30</v>
      </c>
      <c r="D54" s="24"/>
      <c r="E54" s="22"/>
      <c r="F54" s="23"/>
      <c r="G54" s="24"/>
      <c r="H54" s="24" t="s">
        <v>596</v>
      </c>
      <c r="I54" s="25"/>
      <c r="J54" s="9">
        <f t="shared" si="3"/>
        <v>0</v>
      </c>
      <c r="K54" s="9">
        <f t="shared" si="3"/>
        <v>0</v>
      </c>
      <c r="L54" s="25">
        <f t="shared" si="1"/>
        <v>0</v>
      </c>
      <c r="M54" s="25"/>
      <c r="N54" s="25"/>
      <c r="O54" s="25"/>
      <c r="P54" s="23"/>
      <c r="Q54" s="24"/>
      <c r="R54" s="24"/>
      <c r="S54" s="22"/>
      <c r="T54" s="22"/>
      <c r="U54" s="22"/>
      <c r="V54" s="24"/>
    </row>
    <row r="55" spans="1:22" ht="47.25" x14ac:dyDescent="0.25">
      <c r="A55" s="21" t="s">
        <v>824</v>
      </c>
      <c r="B55" s="22">
        <v>44600</v>
      </c>
      <c r="C55" s="23">
        <v>1688</v>
      </c>
      <c r="D55" s="24"/>
      <c r="E55" s="22"/>
      <c r="F55" s="23"/>
      <c r="G55" s="24"/>
      <c r="H55" s="24" t="s">
        <v>559</v>
      </c>
      <c r="I55" s="25"/>
      <c r="J55" s="9">
        <f t="shared" si="3"/>
        <v>0</v>
      </c>
      <c r="K55" s="9">
        <f t="shared" si="3"/>
        <v>0</v>
      </c>
      <c r="L55" s="25">
        <f t="shared" si="1"/>
        <v>6062870</v>
      </c>
      <c r="M55" s="25">
        <v>1200000</v>
      </c>
      <c r="N55" s="25">
        <v>1832800</v>
      </c>
      <c r="O55" s="25">
        <v>3030070</v>
      </c>
      <c r="P55" s="23"/>
      <c r="Q55" s="24"/>
      <c r="R55" s="24"/>
      <c r="S55" s="22">
        <v>44682</v>
      </c>
      <c r="T55" s="22">
        <v>44743</v>
      </c>
      <c r="U55" s="22">
        <v>44880</v>
      </c>
      <c r="V55" s="24"/>
    </row>
    <row r="56" spans="1:22" ht="47.25" x14ac:dyDescent="0.25">
      <c r="A56" s="21" t="s">
        <v>823</v>
      </c>
      <c r="B56" s="22">
        <v>44600</v>
      </c>
      <c r="C56" s="23" t="s">
        <v>30</v>
      </c>
      <c r="D56" s="24"/>
      <c r="E56" s="22"/>
      <c r="F56" s="23"/>
      <c r="G56" s="24"/>
      <c r="H56" s="30" t="s">
        <v>602</v>
      </c>
      <c r="I56" s="25"/>
      <c r="J56" s="9">
        <f t="shared" si="3"/>
        <v>0</v>
      </c>
      <c r="K56" s="9">
        <f t="shared" si="3"/>
        <v>0</v>
      </c>
      <c r="L56" s="25">
        <f t="shared" si="1"/>
        <v>0</v>
      </c>
      <c r="M56" s="25"/>
      <c r="N56" s="25"/>
      <c r="O56" s="25"/>
      <c r="P56" s="23"/>
      <c r="Q56" s="24"/>
      <c r="R56" s="24"/>
      <c r="S56" s="22"/>
      <c r="T56" s="22"/>
      <c r="U56" s="22"/>
      <c r="V56" s="24"/>
    </row>
    <row r="57" spans="1:22" x14ac:dyDescent="0.25">
      <c r="A57" s="21" t="s">
        <v>822</v>
      </c>
      <c r="B57" s="22">
        <v>44600</v>
      </c>
      <c r="C57" s="23" t="s">
        <v>30</v>
      </c>
      <c r="D57" s="24"/>
      <c r="E57" s="22"/>
      <c r="F57" s="23"/>
      <c r="G57" s="24"/>
      <c r="H57" s="24" t="s">
        <v>766</v>
      </c>
      <c r="I57" s="25"/>
      <c r="J57" s="9">
        <f t="shared" si="3"/>
        <v>0</v>
      </c>
      <c r="K57" s="9">
        <f t="shared" si="3"/>
        <v>0</v>
      </c>
      <c r="L57" s="25">
        <f t="shared" si="1"/>
        <v>0</v>
      </c>
      <c r="M57" s="25"/>
      <c r="N57" s="25"/>
      <c r="O57" s="25"/>
      <c r="P57" s="23"/>
      <c r="Q57" s="24"/>
      <c r="R57" s="24"/>
      <c r="S57" s="22"/>
      <c r="T57" s="22"/>
      <c r="U57" s="22"/>
      <c r="V57" s="24"/>
    </row>
    <row r="58" spans="1:22" ht="47.25" x14ac:dyDescent="0.25">
      <c r="A58" s="21" t="s">
        <v>821</v>
      </c>
      <c r="B58" s="22">
        <v>44600</v>
      </c>
      <c r="C58" s="23" t="s">
        <v>30</v>
      </c>
      <c r="D58" s="24"/>
      <c r="E58" s="22"/>
      <c r="F58" s="23"/>
      <c r="G58" s="24"/>
      <c r="H58" s="24" t="s">
        <v>599</v>
      </c>
      <c r="I58" s="25"/>
      <c r="J58" s="9">
        <f t="shared" si="3"/>
        <v>0</v>
      </c>
      <c r="K58" s="9">
        <f t="shared" si="3"/>
        <v>0</v>
      </c>
      <c r="L58" s="25">
        <f t="shared" si="1"/>
        <v>0</v>
      </c>
      <c r="M58" s="25"/>
      <c r="N58" s="25"/>
      <c r="O58" s="25"/>
      <c r="P58" s="23"/>
      <c r="Q58" s="24"/>
      <c r="R58" s="24"/>
      <c r="S58" s="22"/>
      <c r="T58" s="22"/>
      <c r="U58" s="22"/>
      <c r="V58" s="24"/>
    </row>
    <row r="59" spans="1:22" ht="47.25" x14ac:dyDescent="0.25">
      <c r="A59" s="21" t="s">
        <v>825</v>
      </c>
      <c r="B59" s="22">
        <v>44600</v>
      </c>
      <c r="C59" s="23" t="s">
        <v>30</v>
      </c>
      <c r="D59" s="24"/>
      <c r="E59" s="22"/>
      <c r="F59" s="23"/>
      <c r="G59" s="24"/>
      <c r="H59" s="30" t="s">
        <v>607</v>
      </c>
      <c r="I59" s="25"/>
      <c r="J59" s="9">
        <f t="shared" si="3"/>
        <v>0</v>
      </c>
      <c r="K59" s="9">
        <f t="shared" si="3"/>
        <v>0</v>
      </c>
      <c r="L59" s="25">
        <f t="shared" si="1"/>
        <v>0</v>
      </c>
      <c r="M59" s="25"/>
      <c r="N59" s="25"/>
      <c r="O59" s="25"/>
      <c r="P59" s="23"/>
      <c r="Q59" s="24"/>
      <c r="R59" s="24"/>
      <c r="S59" s="22"/>
      <c r="T59" s="22"/>
      <c r="U59" s="22"/>
      <c r="V59" s="24"/>
    </row>
    <row r="60" spans="1:22" ht="31.5" x14ac:dyDescent="0.25">
      <c r="A60" s="21" t="s">
        <v>820</v>
      </c>
      <c r="B60" s="22">
        <v>44600</v>
      </c>
      <c r="C60" s="23" t="s">
        <v>30</v>
      </c>
      <c r="D60" s="24"/>
      <c r="E60" s="22"/>
      <c r="F60" s="23"/>
      <c r="G60" s="24"/>
      <c r="H60" s="24" t="s">
        <v>595</v>
      </c>
      <c r="I60" s="25"/>
      <c r="J60" s="9">
        <f t="shared" si="3"/>
        <v>0</v>
      </c>
      <c r="K60" s="9">
        <f t="shared" si="3"/>
        <v>0</v>
      </c>
      <c r="L60" s="25">
        <f t="shared" si="1"/>
        <v>0</v>
      </c>
      <c r="M60" s="25"/>
      <c r="N60" s="25"/>
      <c r="O60" s="25"/>
      <c r="P60" s="23"/>
      <c r="Q60" s="24"/>
      <c r="R60" s="24"/>
      <c r="S60" s="22"/>
      <c r="T60" s="22"/>
      <c r="U60" s="22"/>
      <c r="V60" s="24"/>
    </row>
    <row r="61" spans="1:22" x14ac:dyDescent="0.2">
      <c r="A61" s="21" t="s">
        <v>819</v>
      </c>
      <c r="B61" s="22">
        <v>44600</v>
      </c>
      <c r="C61" s="23" t="s">
        <v>30</v>
      </c>
      <c r="D61" s="24"/>
      <c r="E61" s="22"/>
      <c r="F61" s="23"/>
      <c r="G61" s="24"/>
      <c r="H61" s="27" t="s">
        <v>601</v>
      </c>
      <c r="I61" s="25"/>
      <c r="J61" s="9">
        <f t="shared" si="3"/>
        <v>0</v>
      </c>
      <c r="K61" s="9">
        <f t="shared" si="3"/>
        <v>0</v>
      </c>
      <c r="L61" s="25">
        <f t="shared" si="1"/>
        <v>0</v>
      </c>
      <c r="M61" s="25"/>
      <c r="N61" s="25"/>
      <c r="O61" s="25"/>
      <c r="P61" s="23"/>
      <c r="Q61" s="24"/>
      <c r="R61" s="24"/>
      <c r="S61" s="22"/>
      <c r="T61" s="22"/>
      <c r="U61" s="22"/>
      <c r="V61" s="24"/>
    </row>
    <row r="62" spans="1:22" x14ac:dyDescent="0.25">
      <c r="A62" s="21" t="s">
        <v>818</v>
      </c>
      <c r="B62" s="22">
        <v>44600</v>
      </c>
      <c r="C62" s="23" t="s">
        <v>1050</v>
      </c>
      <c r="D62" s="24"/>
      <c r="E62" s="22"/>
      <c r="F62" s="23"/>
      <c r="G62" s="24"/>
      <c r="H62" s="24" t="s">
        <v>555</v>
      </c>
      <c r="I62" s="25"/>
      <c r="J62" s="9">
        <f t="shared" si="3"/>
        <v>0</v>
      </c>
      <c r="K62" s="9">
        <f t="shared" si="3"/>
        <v>0</v>
      </c>
      <c r="L62" s="25">
        <f t="shared" si="1"/>
        <v>101445</v>
      </c>
      <c r="M62" s="25">
        <v>101445</v>
      </c>
      <c r="N62" s="25"/>
      <c r="O62" s="25"/>
      <c r="P62" s="23"/>
      <c r="Q62" s="24"/>
      <c r="R62" s="24"/>
      <c r="S62" s="22">
        <v>44743</v>
      </c>
      <c r="T62" s="22"/>
      <c r="U62" s="22"/>
      <c r="V62" s="24"/>
    </row>
    <row r="63" spans="1:22" ht="31.5" x14ac:dyDescent="0.25">
      <c r="A63" s="21" t="s">
        <v>817</v>
      </c>
      <c r="B63" s="22">
        <v>44600</v>
      </c>
      <c r="C63" s="23" t="s">
        <v>1050</v>
      </c>
      <c r="D63" s="24"/>
      <c r="E63" s="22"/>
      <c r="F63" s="23"/>
      <c r="G63" s="24"/>
      <c r="H63" s="24" t="s">
        <v>554</v>
      </c>
      <c r="I63" s="25"/>
      <c r="J63" s="9">
        <f t="shared" ref="J63:K82" si="4">I63</f>
        <v>0</v>
      </c>
      <c r="K63" s="9">
        <f t="shared" si="4"/>
        <v>0</v>
      </c>
      <c r="L63" s="25">
        <f t="shared" si="1"/>
        <v>5042820</v>
      </c>
      <c r="M63" s="25">
        <v>5042820</v>
      </c>
      <c r="N63" s="25"/>
      <c r="O63" s="25"/>
      <c r="P63" s="23"/>
      <c r="Q63" s="24"/>
      <c r="R63" s="24"/>
      <c r="S63" s="22">
        <v>44743</v>
      </c>
      <c r="T63" s="22"/>
      <c r="U63" s="22"/>
      <c r="V63" s="24"/>
    </row>
    <row r="64" spans="1:22" x14ac:dyDescent="0.25">
      <c r="A64" s="21" t="s">
        <v>816</v>
      </c>
      <c r="B64" s="22">
        <v>44600</v>
      </c>
      <c r="C64" s="23" t="s">
        <v>30</v>
      </c>
      <c r="D64" s="24"/>
      <c r="E64" s="22"/>
      <c r="F64" s="23"/>
      <c r="G64" s="24"/>
      <c r="H64" s="24" t="s">
        <v>603</v>
      </c>
      <c r="I64" s="25"/>
      <c r="J64" s="9">
        <f t="shared" si="4"/>
        <v>0</v>
      </c>
      <c r="K64" s="9">
        <f t="shared" si="4"/>
        <v>0</v>
      </c>
      <c r="L64" s="25">
        <f t="shared" si="1"/>
        <v>0</v>
      </c>
      <c r="M64" s="25"/>
      <c r="N64" s="25"/>
      <c r="O64" s="25"/>
      <c r="P64" s="23"/>
      <c r="Q64" s="24"/>
      <c r="R64" s="24"/>
      <c r="S64" s="22"/>
      <c r="T64" s="22"/>
      <c r="U64" s="22"/>
      <c r="V64" s="24"/>
    </row>
    <row r="65" spans="1:22" x14ac:dyDescent="0.25">
      <c r="A65" s="21" t="s">
        <v>814</v>
      </c>
      <c r="B65" s="22">
        <v>44600</v>
      </c>
      <c r="C65" s="23" t="s">
        <v>30</v>
      </c>
      <c r="D65" s="24"/>
      <c r="E65" s="22"/>
      <c r="F65" s="23"/>
      <c r="G65" s="24"/>
      <c r="H65" s="24" t="s">
        <v>790</v>
      </c>
      <c r="I65" s="25"/>
      <c r="J65" s="9">
        <f t="shared" si="4"/>
        <v>0</v>
      </c>
      <c r="K65" s="9">
        <f t="shared" si="4"/>
        <v>0</v>
      </c>
      <c r="L65" s="25">
        <f t="shared" si="1"/>
        <v>0</v>
      </c>
      <c r="M65" s="25"/>
      <c r="N65" s="25"/>
      <c r="O65" s="25"/>
      <c r="P65" s="23"/>
      <c r="Q65" s="24"/>
      <c r="R65" s="24"/>
      <c r="S65" s="22"/>
      <c r="T65" s="22"/>
      <c r="U65" s="22"/>
      <c r="V65" s="24"/>
    </row>
    <row r="66" spans="1:22" ht="94.5" x14ac:dyDescent="0.25">
      <c r="A66" s="21" t="s">
        <v>813</v>
      </c>
      <c r="B66" s="22">
        <v>44600</v>
      </c>
      <c r="C66" s="23" t="s">
        <v>1050</v>
      </c>
      <c r="D66" s="24"/>
      <c r="E66" s="22"/>
      <c r="F66" s="23"/>
      <c r="G66" s="24"/>
      <c r="H66" s="24" t="s">
        <v>590</v>
      </c>
      <c r="I66" s="25"/>
      <c r="J66" s="9">
        <f t="shared" si="4"/>
        <v>0</v>
      </c>
      <c r="K66" s="9">
        <f t="shared" si="4"/>
        <v>0</v>
      </c>
      <c r="L66" s="25">
        <f t="shared" si="1"/>
        <v>0</v>
      </c>
      <c r="M66" s="25"/>
      <c r="N66" s="25"/>
      <c r="O66" s="25"/>
      <c r="P66" s="23"/>
      <c r="Q66" s="24"/>
      <c r="R66" s="24"/>
      <c r="S66" s="22"/>
      <c r="T66" s="22"/>
      <c r="U66" s="22"/>
      <c r="V66" s="24"/>
    </row>
    <row r="67" spans="1:22" ht="47.25" x14ac:dyDescent="0.25">
      <c r="A67" s="21" t="s">
        <v>815</v>
      </c>
      <c r="B67" s="22">
        <v>44600</v>
      </c>
      <c r="C67" s="23" t="s">
        <v>30</v>
      </c>
      <c r="D67" s="24"/>
      <c r="E67" s="22"/>
      <c r="F67" s="23"/>
      <c r="G67" s="24"/>
      <c r="H67" s="24" t="s">
        <v>618</v>
      </c>
      <c r="I67" s="25"/>
      <c r="J67" s="9">
        <f t="shared" si="4"/>
        <v>0</v>
      </c>
      <c r="K67" s="9">
        <f t="shared" si="4"/>
        <v>0</v>
      </c>
      <c r="L67" s="25">
        <f t="shared" ref="L67:L130" si="5">M67+N67+O67</f>
        <v>36008463</v>
      </c>
      <c r="M67" s="25">
        <v>10281963</v>
      </c>
      <c r="N67" s="25">
        <v>25726500</v>
      </c>
      <c r="O67" s="25"/>
      <c r="P67" s="23"/>
      <c r="Q67" s="24"/>
      <c r="R67" s="24"/>
      <c r="S67" s="22">
        <v>44652</v>
      </c>
      <c r="T67" s="22">
        <v>44774</v>
      </c>
      <c r="U67" s="22"/>
      <c r="V67" s="24"/>
    </row>
    <row r="68" spans="1:22" ht="31.5" x14ac:dyDescent="0.25">
      <c r="A68" s="21" t="s">
        <v>807</v>
      </c>
      <c r="B68" s="22">
        <v>44600</v>
      </c>
      <c r="C68" s="23" t="s">
        <v>30</v>
      </c>
      <c r="D68" s="24"/>
      <c r="E68" s="22"/>
      <c r="F68" s="23"/>
      <c r="G68" s="24"/>
      <c r="H68" s="24" t="s">
        <v>726</v>
      </c>
      <c r="I68" s="25"/>
      <c r="J68" s="9">
        <f t="shared" si="4"/>
        <v>0</v>
      </c>
      <c r="K68" s="9">
        <f t="shared" si="4"/>
        <v>0</v>
      </c>
      <c r="L68" s="25">
        <f t="shared" si="5"/>
        <v>0</v>
      </c>
      <c r="M68" s="25"/>
      <c r="N68" s="25"/>
      <c r="O68" s="25"/>
      <c r="P68" s="23"/>
      <c r="Q68" s="24"/>
      <c r="R68" s="24"/>
      <c r="S68" s="22"/>
      <c r="T68" s="22"/>
      <c r="U68" s="22"/>
      <c r="V68" s="24"/>
    </row>
    <row r="69" spans="1:22" ht="31.5" x14ac:dyDescent="0.25">
      <c r="A69" s="21" t="s">
        <v>810</v>
      </c>
      <c r="B69" s="22">
        <v>44600</v>
      </c>
      <c r="C69" s="23" t="s">
        <v>30</v>
      </c>
      <c r="D69" s="24"/>
      <c r="E69" s="22"/>
      <c r="F69" s="23"/>
      <c r="G69" s="24"/>
      <c r="H69" s="24" t="s">
        <v>726</v>
      </c>
      <c r="I69" s="25"/>
      <c r="J69" s="9">
        <f t="shared" si="4"/>
        <v>0</v>
      </c>
      <c r="K69" s="9">
        <f t="shared" si="4"/>
        <v>0</v>
      </c>
      <c r="L69" s="25">
        <f t="shared" si="5"/>
        <v>0</v>
      </c>
      <c r="M69" s="25"/>
      <c r="N69" s="25"/>
      <c r="O69" s="25"/>
      <c r="P69" s="23"/>
      <c r="Q69" s="24"/>
      <c r="R69" s="24"/>
      <c r="S69" s="22"/>
      <c r="T69" s="22"/>
      <c r="U69" s="22"/>
      <c r="V69" s="24"/>
    </row>
    <row r="70" spans="1:22" ht="31.5" x14ac:dyDescent="0.25">
      <c r="A70" s="21" t="s">
        <v>808</v>
      </c>
      <c r="B70" s="22">
        <v>44600</v>
      </c>
      <c r="C70" s="23" t="s">
        <v>30</v>
      </c>
      <c r="D70" s="24"/>
      <c r="E70" s="22"/>
      <c r="F70" s="23"/>
      <c r="G70" s="24"/>
      <c r="H70" s="24" t="s">
        <v>726</v>
      </c>
      <c r="I70" s="25"/>
      <c r="J70" s="9">
        <f t="shared" si="4"/>
        <v>0</v>
      </c>
      <c r="K70" s="9">
        <f t="shared" si="4"/>
        <v>0</v>
      </c>
      <c r="L70" s="25">
        <f t="shared" si="5"/>
        <v>0</v>
      </c>
      <c r="M70" s="25"/>
      <c r="N70" s="25"/>
      <c r="O70" s="25"/>
      <c r="P70" s="23"/>
      <c r="Q70" s="24"/>
      <c r="R70" s="24"/>
      <c r="S70" s="22"/>
      <c r="T70" s="22"/>
      <c r="U70" s="22"/>
      <c r="V70" s="24"/>
    </row>
    <row r="71" spans="1:22" ht="31.5" x14ac:dyDescent="0.25">
      <c r="A71" s="21" t="s">
        <v>812</v>
      </c>
      <c r="B71" s="22">
        <v>44600</v>
      </c>
      <c r="C71" s="23" t="s">
        <v>30</v>
      </c>
      <c r="D71" s="24"/>
      <c r="E71" s="22"/>
      <c r="F71" s="23"/>
      <c r="G71" s="24"/>
      <c r="H71" s="24" t="s">
        <v>726</v>
      </c>
      <c r="I71" s="25"/>
      <c r="J71" s="9">
        <f t="shared" si="4"/>
        <v>0</v>
      </c>
      <c r="K71" s="9">
        <f t="shared" si="4"/>
        <v>0</v>
      </c>
      <c r="L71" s="25">
        <f t="shared" si="5"/>
        <v>0</v>
      </c>
      <c r="M71" s="25"/>
      <c r="N71" s="25"/>
      <c r="O71" s="25"/>
      <c r="P71" s="23"/>
      <c r="Q71" s="24"/>
      <c r="R71" s="24"/>
      <c r="S71" s="22"/>
      <c r="T71" s="22"/>
      <c r="U71" s="22"/>
      <c r="V71" s="24"/>
    </row>
    <row r="72" spans="1:22" ht="31.5" x14ac:dyDescent="0.25">
      <c r="A72" s="21" t="s">
        <v>809</v>
      </c>
      <c r="B72" s="22">
        <v>44600</v>
      </c>
      <c r="C72" s="23" t="s">
        <v>30</v>
      </c>
      <c r="D72" s="24"/>
      <c r="E72" s="22"/>
      <c r="F72" s="23"/>
      <c r="G72" s="24"/>
      <c r="H72" s="24" t="s">
        <v>727</v>
      </c>
      <c r="I72" s="25"/>
      <c r="J72" s="9">
        <f t="shared" si="4"/>
        <v>0</v>
      </c>
      <c r="K72" s="9">
        <f t="shared" si="4"/>
        <v>0</v>
      </c>
      <c r="L72" s="25">
        <f t="shared" si="5"/>
        <v>0</v>
      </c>
      <c r="M72" s="25"/>
      <c r="N72" s="25"/>
      <c r="O72" s="25"/>
      <c r="P72" s="23"/>
      <c r="Q72" s="24"/>
      <c r="R72" s="24"/>
      <c r="S72" s="22"/>
      <c r="T72" s="22"/>
      <c r="U72" s="22"/>
      <c r="V72" s="24"/>
    </row>
    <row r="73" spans="1:22" ht="31.5" x14ac:dyDescent="0.25">
      <c r="A73" s="21" t="s">
        <v>811</v>
      </c>
      <c r="B73" s="22">
        <v>44600</v>
      </c>
      <c r="C73" s="23" t="s">
        <v>30</v>
      </c>
      <c r="D73" s="24"/>
      <c r="E73" s="22"/>
      <c r="F73" s="23"/>
      <c r="G73" s="24"/>
      <c r="H73" s="24" t="s">
        <v>726</v>
      </c>
      <c r="I73" s="25"/>
      <c r="J73" s="9">
        <f t="shared" si="4"/>
        <v>0</v>
      </c>
      <c r="K73" s="9">
        <f t="shared" si="4"/>
        <v>0</v>
      </c>
      <c r="L73" s="25">
        <f t="shared" si="5"/>
        <v>0</v>
      </c>
      <c r="M73" s="25"/>
      <c r="N73" s="25"/>
      <c r="O73" s="25"/>
      <c r="P73" s="23"/>
      <c r="Q73" s="24"/>
      <c r="R73" s="24"/>
      <c r="S73" s="22"/>
      <c r="T73" s="22"/>
      <c r="U73" s="22"/>
      <c r="V73" s="24"/>
    </row>
    <row r="74" spans="1:22" ht="31.5" x14ac:dyDescent="0.25">
      <c r="A74" s="21" t="s">
        <v>865</v>
      </c>
      <c r="B74" s="22">
        <v>44601</v>
      </c>
      <c r="C74" s="23">
        <v>1688</v>
      </c>
      <c r="D74" s="24"/>
      <c r="E74" s="22"/>
      <c r="F74" s="23"/>
      <c r="G74" s="24"/>
      <c r="H74" s="24" t="s">
        <v>739</v>
      </c>
      <c r="I74" s="25"/>
      <c r="J74" s="9">
        <f t="shared" si="4"/>
        <v>0</v>
      </c>
      <c r="K74" s="9">
        <f t="shared" si="4"/>
        <v>0</v>
      </c>
      <c r="L74" s="25">
        <f t="shared" si="5"/>
        <v>0</v>
      </c>
      <c r="M74" s="25"/>
      <c r="N74" s="25"/>
      <c r="O74" s="25"/>
      <c r="P74" s="23"/>
      <c r="Q74" s="24"/>
      <c r="R74" s="24"/>
      <c r="S74" s="22"/>
      <c r="T74" s="22"/>
      <c r="U74" s="22"/>
      <c r="V74" s="24"/>
    </row>
    <row r="75" spans="1:22" ht="63" x14ac:dyDescent="0.25">
      <c r="A75" s="21" t="s">
        <v>864</v>
      </c>
      <c r="B75" s="22">
        <v>44601</v>
      </c>
      <c r="C75" s="23">
        <v>1688</v>
      </c>
      <c r="D75" s="24"/>
      <c r="E75" s="22"/>
      <c r="F75" s="23"/>
      <c r="G75" s="24"/>
      <c r="H75" s="24" t="s">
        <v>737</v>
      </c>
      <c r="I75" s="25"/>
      <c r="J75" s="9">
        <f t="shared" si="4"/>
        <v>0</v>
      </c>
      <c r="K75" s="9">
        <f t="shared" si="4"/>
        <v>0</v>
      </c>
      <c r="L75" s="25">
        <f t="shared" si="5"/>
        <v>0</v>
      </c>
      <c r="M75" s="25"/>
      <c r="N75" s="25"/>
      <c r="O75" s="25"/>
      <c r="P75" s="23"/>
      <c r="Q75" s="24"/>
      <c r="R75" s="24"/>
      <c r="S75" s="22"/>
      <c r="T75" s="22"/>
      <c r="U75" s="22"/>
      <c r="V75" s="24"/>
    </row>
    <row r="76" spans="1:22" ht="94.5" x14ac:dyDescent="0.25">
      <c r="A76" s="21" t="s">
        <v>863</v>
      </c>
      <c r="B76" s="22">
        <v>44601</v>
      </c>
      <c r="C76" s="23">
        <v>1688</v>
      </c>
      <c r="D76" s="24"/>
      <c r="E76" s="22"/>
      <c r="F76" s="23"/>
      <c r="G76" s="24"/>
      <c r="H76" s="24" t="s">
        <v>730</v>
      </c>
      <c r="I76" s="25"/>
      <c r="J76" s="9">
        <f t="shared" si="4"/>
        <v>0</v>
      </c>
      <c r="K76" s="9">
        <f t="shared" si="4"/>
        <v>0</v>
      </c>
      <c r="L76" s="25">
        <f t="shared" si="5"/>
        <v>0</v>
      </c>
      <c r="M76" s="25"/>
      <c r="N76" s="25"/>
      <c r="O76" s="25"/>
      <c r="P76" s="23"/>
      <c r="Q76" s="24"/>
      <c r="R76" s="24"/>
      <c r="S76" s="22"/>
      <c r="T76" s="22"/>
      <c r="U76" s="22"/>
      <c r="V76" s="24"/>
    </row>
    <row r="77" spans="1:22" ht="31.5" x14ac:dyDescent="0.25">
      <c r="A77" s="21" t="s">
        <v>872</v>
      </c>
      <c r="B77" s="22">
        <v>44601</v>
      </c>
      <c r="C77" s="23">
        <v>1688</v>
      </c>
      <c r="D77" s="24"/>
      <c r="E77" s="22"/>
      <c r="F77" s="23"/>
      <c r="G77" s="24"/>
      <c r="H77" s="24" t="s">
        <v>734</v>
      </c>
      <c r="I77" s="25"/>
      <c r="J77" s="9">
        <f t="shared" si="4"/>
        <v>0</v>
      </c>
      <c r="K77" s="9">
        <f t="shared" si="4"/>
        <v>0</v>
      </c>
      <c r="L77" s="25">
        <f t="shared" si="5"/>
        <v>0</v>
      </c>
      <c r="M77" s="25"/>
      <c r="N77" s="25"/>
      <c r="O77" s="25"/>
      <c r="P77" s="23"/>
      <c r="Q77" s="24"/>
      <c r="R77" s="24"/>
      <c r="S77" s="22"/>
      <c r="T77" s="22"/>
      <c r="U77" s="22"/>
      <c r="V77" s="24"/>
    </row>
    <row r="78" spans="1:22" ht="94.5" x14ac:dyDescent="0.25">
      <c r="A78" s="21" t="s">
        <v>871</v>
      </c>
      <c r="B78" s="22">
        <v>44601</v>
      </c>
      <c r="C78" s="23">
        <v>1688</v>
      </c>
      <c r="D78" s="24"/>
      <c r="E78" s="22"/>
      <c r="F78" s="23"/>
      <c r="G78" s="24"/>
      <c r="H78" s="24" t="s">
        <v>746</v>
      </c>
      <c r="I78" s="25"/>
      <c r="J78" s="9">
        <f t="shared" si="4"/>
        <v>0</v>
      </c>
      <c r="K78" s="9">
        <f t="shared" si="4"/>
        <v>0</v>
      </c>
      <c r="L78" s="25">
        <f t="shared" si="5"/>
        <v>0</v>
      </c>
      <c r="M78" s="25"/>
      <c r="N78" s="25"/>
      <c r="O78" s="25"/>
      <c r="P78" s="23"/>
      <c r="Q78" s="24"/>
      <c r="R78" s="24"/>
      <c r="S78" s="22"/>
      <c r="T78" s="22"/>
      <c r="U78" s="22"/>
      <c r="V78" s="24"/>
    </row>
    <row r="79" spans="1:22" ht="78.75" x14ac:dyDescent="0.25">
      <c r="A79" s="21" t="s">
        <v>870</v>
      </c>
      <c r="B79" s="22">
        <v>44601</v>
      </c>
      <c r="C79" s="23">
        <v>1688</v>
      </c>
      <c r="D79" s="24"/>
      <c r="E79" s="22"/>
      <c r="F79" s="23"/>
      <c r="G79" s="24"/>
      <c r="H79" s="24" t="s">
        <v>763</v>
      </c>
      <c r="I79" s="25"/>
      <c r="J79" s="9">
        <f t="shared" si="4"/>
        <v>0</v>
      </c>
      <c r="K79" s="9">
        <f t="shared" si="4"/>
        <v>0</v>
      </c>
      <c r="L79" s="25">
        <f t="shared" si="5"/>
        <v>0</v>
      </c>
      <c r="M79" s="25"/>
      <c r="N79" s="25"/>
      <c r="O79" s="25"/>
      <c r="P79" s="23"/>
      <c r="Q79" s="24"/>
      <c r="R79" s="24"/>
      <c r="S79" s="22"/>
      <c r="T79" s="22"/>
      <c r="U79" s="22"/>
      <c r="V79" s="24"/>
    </row>
    <row r="80" spans="1:22" ht="94.5" x14ac:dyDescent="0.25">
      <c r="A80" s="21" t="s">
        <v>869</v>
      </c>
      <c r="B80" s="22">
        <v>44601</v>
      </c>
      <c r="C80" s="23">
        <v>1688</v>
      </c>
      <c r="D80" s="24"/>
      <c r="E80" s="22"/>
      <c r="F80" s="23"/>
      <c r="G80" s="24"/>
      <c r="H80" s="24" t="s">
        <v>754</v>
      </c>
      <c r="I80" s="25"/>
      <c r="J80" s="9">
        <f t="shared" si="4"/>
        <v>0</v>
      </c>
      <c r="K80" s="9">
        <f t="shared" si="4"/>
        <v>0</v>
      </c>
      <c r="L80" s="25">
        <f t="shared" si="5"/>
        <v>0</v>
      </c>
      <c r="M80" s="25"/>
      <c r="N80" s="25"/>
      <c r="O80" s="25"/>
      <c r="P80" s="23"/>
      <c r="Q80" s="24"/>
      <c r="R80" s="24"/>
      <c r="S80" s="22"/>
      <c r="T80" s="22"/>
      <c r="U80" s="22"/>
      <c r="V80" s="24"/>
    </row>
    <row r="81" spans="1:22" ht="47.25" x14ac:dyDescent="0.25">
      <c r="A81" s="21" t="s">
        <v>868</v>
      </c>
      <c r="B81" s="22">
        <v>44601</v>
      </c>
      <c r="C81" s="23">
        <v>1688</v>
      </c>
      <c r="D81" s="24"/>
      <c r="E81" s="22"/>
      <c r="F81" s="23"/>
      <c r="G81" s="24"/>
      <c r="H81" s="24" t="s">
        <v>678</v>
      </c>
      <c r="I81" s="25"/>
      <c r="J81" s="9">
        <f t="shared" si="4"/>
        <v>0</v>
      </c>
      <c r="K81" s="9">
        <f t="shared" si="4"/>
        <v>0</v>
      </c>
      <c r="L81" s="25">
        <f t="shared" si="5"/>
        <v>0</v>
      </c>
      <c r="M81" s="25"/>
      <c r="N81" s="25"/>
      <c r="O81" s="25"/>
      <c r="P81" s="23"/>
      <c r="Q81" s="24"/>
      <c r="R81" s="24"/>
      <c r="S81" s="22"/>
      <c r="T81" s="22"/>
      <c r="U81" s="22"/>
      <c r="V81" s="24"/>
    </row>
    <row r="82" spans="1:22" ht="47.25" x14ac:dyDescent="0.25">
      <c r="A82" s="21" t="s">
        <v>867</v>
      </c>
      <c r="B82" s="22">
        <v>44601</v>
      </c>
      <c r="C82" s="23">
        <v>1688</v>
      </c>
      <c r="D82" s="24"/>
      <c r="E82" s="22"/>
      <c r="F82" s="23"/>
      <c r="G82" s="24"/>
      <c r="H82" s="24" t="s">
        <v>731</v>
      </c>
      <c r="I82" s="25"/>
      <c r="J82" s="9">
        <f t="shared" si="4"/>
        <v>0</v>
      </c>
      <c r="K82" s="9">
        <f t="shared" si="4"/>
        <v>0</v>
      </c>
      <c r="L82" s="25">
        <f t="shared" si="5"/>
        <v>0</v>
      </c>
      <c r="M82" s="25"/>
      <c r="N82" s="25"/>
      <c r="O82" s="25"/>
      <c r="P82" s="23"/>
      <c r="Q82" s="24"/>
      <c r="R82" s="24"/>
      <c r="S82" s="22"/>
      <c r="T82" s="22"/>
      <c r="U82" s="22"/>
      <c r="V82" s="24"/>
    </row>
    <row r="83" spans="1:22" ht="63" x14ac:dyDescent="0.25">
      <c r="A83" s="21" t="s">
        <v>866</v>
      </c>
      <c r="B83" s="22">
        <v>44601</v>
      </c>
      <c r="C83" s="23">
        <v>1688</v>
      </c>
      <c r="D83" s="24"/>
      <c r="E83" s="22"/>
      <c r="F83" s="23"/>
      <c r="G83" s="24"/>
      <c r="H83" s="24" t="s">
        <v>729</v>
      </c>
      <c r="I83" s="25"/>
      <c r="J83" s="9">
        <f t="shared" ref="J83:K102" si="6">I83</f>
        <v>0</v>
      </c>
      <c r="K83" s="9">
        <f t="shared" si="6"/>
        <v>0</v>
      </c>
      <c r="L83" s="25">
        <f t="shared" si="5"/>
        <v>0</v>
      </c>
      <c r="M83" s="25"/>
      <c r="N83" s="25"/>
      <c r="O83" s="25"/>
      <c r="P83" s="23"/>
      <c r="Q83" s="24"/>
      <c r="R83" s="24"/>
      <c r="S83" s="22"/>
      <c r="T83" s="22"/>
      <c r="U83" s="22"/>
      <c r="V83" s="24"/>
    </row>
    <row r="84" spans="1:22" ht="78.75" x14ac:dyDescent="0.25">
      <c r="A84" s="21" t="s">
        <v>884</v>
      </c>
      <c r="B84" s="22">
        <v>44602</v>
      </c>
      <c r="C84" s="23">
        <v>1688</v>
      </c>
      <c r="D84" s="24"/>
      <c r="E84" s="22"/>
      <c r="F84" s="23"/>
      <c r="G84" s="24"/>
      <c r="H84" s="24" t="s">
        <v>777</v>
      </c>
      <c r="I84" s="25"/>
      <c r="J84" s="9">
        <f t="shared" si="6"/>
        <v>0</v>
      </c>
      <c r="K84" s="9">
        <f t="shared" si="6"/>
        <v>0</v>
      </c>
      <c r="L84" s="25">
        <f t="shared" si="5"/>
        <v>0</v>
      </c>
      <c r="M84" s="25"/>
      <c r="N84" s="25"/>
      <c r="O84" s="25"/>
      <c r="P84" s="23"/>
      <c r="Q84" s="24"/>
      <c r="R84" s="24"/>
      <c r="S84" s="22"/>
      <c r="T84" s="22"/>
      <c r="U84" s="22"/>
      <c r="V84" s="24"/>
    </row>
    <row r="85" spans="1:22" ht="78.75" x14ac:dyDescent="0.25">
      <c r="A85" s="21" t="s">
        <v>908</v>
      </c>
      <c r="B85" s="22">
        <v>44603</v>
      </c>
      <c r="C85" s="23">
        <v>1416</v>
      </c>
      <c r="D85" s="24"/>
      <c r="E85" s="22"/>
      <c r="F85" s="23"/>
      <c r="G85" s="24"/>
      <c r="H85" s="24" t="s">
        <v>749</v>
      </c>
      <c r="I85" s="25"/>
      <c r="J85" s="9">
        <f t="shared" si="6"/>
        <v>0</v>
      </c>
      <c r="K85" s="9">
        <f t="shared" si="6"/>
        <v>0</v>
      </c>
      <c r="L85" s="25">
        <f t="shared" si="5"/>
        <v>0</v>
      </c>
      <c r="M85" s="25"/>
      <c r="N85" s="25"/>
      <c r="O85" s="25"/>
      <c r="P85" s="23"/>
      <c r="Q85" s="24"/>
      <c r="R85" s="24"/>
      <c r="S85" s="22"/>
      <c r="T85" s="22"/>
      <c r="U85" s="22"/>
      <c r="V85" s="24"/>
    </row>
    <row r="86" spans="1:22" x14ac:dyDescent="0.25">
      <c r="A86" s="21" t="s">
        <v>907</v>
      </c>
      <c r="B86" s="22">
        <v>44603</v>
      </c>
      <c r="C86" s="23" t="s">
        <v>1050</v>
      </c>
      <c r="D86" s="24"/>
      <c r="E86" s="22"/>
      <c r="F86" s="23"/>
      <c r="G86" s="24"/>
      <c r="H86" s="24" t="s">
        <v>740</v>
      </c>
      <c r="I86" s="25"/>
      <c r="J86" s="9">
        <f t="shared" si="6"/>
        <v>0</v>
      </c>
      <c r="K86" s="9">
        <f t="shared" si="6"/>
        <v>0</v>
      </c>
      <c r="L86" s="25">
        <f t="shared" si="5"/>
        <v>0</v>
      </c>
      <c r="M86" s="25"/>
      <c r="N86" s="25"/>
      <c r="O86" s="25"/>
      <c r="P86" s="23"/>
      <c r="Q86" s="24"/>
      <c r="R86" s="24"/>
      <c r="S86" s="22"/>
      <c r="T86" s="22"/>
      <c r="U86" s="22"/>
      <c r="V86" s="24"/>
    </row>
    <row r="87" spans="1:22" x14ac:dyDescent="0.25">
      <c r="A87" s="21" t="s">
        <v>906</v>
      </c>
      <c r="B87" s="22">
        <v>44603</v>
      </c>
      <c r="C87" s="23" t="s">
        <v>30</v>
      </c>
      <c r="D87" s="24"/>
      <c r="E87" s="22"/>
      <c r="F87" s="23"/>
      <c r="G87" s="24"/>
      <c r="H87" s="24" t="s">
        <v>677</v>
      </c>
      <c r="I87" s="25"/>
      <c r="J87" s="9">
        <f t="shared" si="6"/>
        <v>0</v>
      </c>
      <c r="K87" s="9">
        <f t="shared" si="6"/>
        <v>0</v>
      </c>
      <c r="L87" s="25">
        <f t="shared" si="5"/>
        <v>7556660</v>
      </c>
      <c r="M87" s="25">
        <v>1927320</v>
      </c>
      <c r="N87" s="25">
        <v>5629340</v>
      </c>
      <c r="O87" s="25"/>
      <c r="P87" s="23"/>
      <c r="Q87" s="24"/>
      <c r="R87" s="24"/>
      <c r="S87" s="22">
        <v>44652</v>
      </c>
      <c r="T87" s="22">
        <v>44743</v>
      </c>
      <c r="U87" s="22"/>
      <c r="V87" s="24"/>
    </row>
    <row r="88" spans="1:22" x14ac:dyDescent="0.25">
      <c r="A88" s="21" t="s">
        <v>905</v>
      </c>
      <c r="B88" s="22">
        <v>44603</v>
      </c>
      <c r="C88" s="23">
        <v>545</v>
      </c>
      <c r="D88" s="24"/>
      <c r="E88" s="22"/>
      <c r="F88" s="23"/>
      <c r="G88" s="24"/>
      <c r="H88" s="24" t="s">
        <v>743</v>
      </c>
      <c r="I88" s="25"/>
      <c r="J88" s="9">
        <f t="shared" si="6"/>
        <v>0</v>
      </c>
      <c r="K88" s="9">
        <f t="shared" si="6"/>
        <v>0</v>
      </c>
      <c r="L88" s="25">
        <f t="shared" si="5"/>
        <v>0</v>
      </c>
      <c r="M88" s="25"/>
      <c r="N88" s="25"/>
      <c r="O88" s="25"/>
      <c r="P88" s="23"/>
      <c r="Q88" s="24"/>
      <c r="R88" s="24"/>
      <c r="S88" s="22"/>
      <c r="T88" s="22"/>
      <c r="U88" s="22"/>
      <c r="V88" s="24"/>
    </row>
    <row r="89" spans="1:22" ht="78.75" x14ac:dyDescent="0.25">
      <c r="A89" s="21" t="s">
        <v>904</v>
      </c>
      <c r="B89" s="22">
        <v>44603</v>
      </c>
      <c r="C89" s="23" t="s">
        <v>30</v>
      </c>
      <c r="D89" s="24"/>
      <c r="E89" s="22"/>
      <c r="F89" s="23"/>
      <c r="G89" s="24"/>
      <c r="H89" s="24" t="s">
        <v>748</v>
      </c>
      <c r="I89" s="25"/>
      <c r="J89" s="9">
        <f t="shared" si="6"/>
        <v>0</v>
      </c>
      <c r="K89" s="9">
        <f t="shared" si="6"/>
        <v>0</v>
      </c>
      <c r="L89" s="25">
        <f t="shared" si="5"/>
        <v>0</v>
      </c>
      <c r="M89" s="25"/>
      <c r="N89" s="25"/>
      <c r="O89" s="25"/>
      <c r="P89" s="23"/>
      <c r="Q89" s="24"/>
      <c r="R89" s="24"/>
      <c r="S89" s="22"/>
      <c r="T89" s="22"/>
      <c r="U89" s="22"/>
      <c r="V89" s="24"/>
    </row>
    <row r="90" spans="1:22" x14ac:dyDescent="0.25">
      <c r="A90" s="21" t="s">
        <v>903</v>
      </c>
      <c r="B90" s="22">
        <v>44603</v>
      </c>
      <c r="C90" s="23" t="s">
        <v>1050</v>
      </c>
      <c r="D90" s="24"/>
      <c r="E90" s="22"/>
      <c r="F90" s="23"/>
      <c r="G90" s="24"/>
      <c r="H90" s="24" t="s">
        <v>752</v>
      </c>
      <c r="I90" s="25"/>
      <c r="J90" s="9">
        <f t="shared" si="6"/>
        <v>0</v>
      </c>
      <c r="K90" s="9">
        <f t="shared" si="6"/>
        <v>0</v>
      </c>
      <c r="L90" s="25">
        <f t="shared" si="5"/>
        <v>0</v>
      </c>
      <c r="M90" s="25"/>
      <c r="N90" s="25"/>
      <c r="O90" s="25"/>
      <c r="P90" s="23"/>
      <c r="Q90" s="24"/>
      <c r="R90" s="24"/>
      <c r="S90" s="22"/>
      <c r="T90" s="22"/>
      <c r="U90" s="22"/>
      <c r="V90" s="24"/>
    </row>
    <row r="91" spans="1:22" x14ac:dyDescent="0.25">
      <c r="A91" s="21" t="s">
        <v>902</v>
      </c>
      <c r="B91" s="22">
        <v>44603</v>
      </c>
      <c r="C91" s="23">
        <v>545</v>
      </c>
      <c r="D91" s="24"/>
      <c r="E91" s="22"/>
      <c r="F91" s="23"/>
      <c r="G91" s="24"/>
      <c r="H91" s="24" t="s">
        <v>745</v>
      </c>
      <c r="I91" s="25"/>
      <c r="J91" s="9">
        <f t="shared" si="6"/>
        <v>0</v>
      </c>
      <c r="K91" s="9">
        <f t="shared" si="6"/>
        <v>0</v>
      </c>
      <c r="L91" s="25">
        <f t="shared" si="5"/>
        <v>0</v>
      </c>
      <c r="M91" s="25"/>
      <c r="N91" s="25"/>
      <c r="O91" s="25"/>
      <c r="P91" s="23"/>
      <c r="Q91" s="24"/>
      <c r="R91" s="24"/>
      <c r="S91" s="22"/>
      <c r="T91" s="22"/>
      <c r="U91" s="22"/>
      <c r="V91" s="24"/>
    </row>
    <row r="92" spans="1:22" x14ac:dyDescent="0.25">
      <c r="A92" s="21" t="s">
        <v>901</v>
      </c>
      <c r="B92" s="22">
        <v>44603</v>
      </c>
      <c r="C92" s="23">
        <v>545</v>
      </c>
      <c r="D92" s="24"/>
      <c r="E92" s="22"/>
      <c r="F92" s="23"/>
      <c r="G92" s="24"/>
      <c r="H92" s="24" t="s">
        <v>745</v>
      </c>
      <c r="I92" s="25"/>
      <c r="J92" s="9">
        <f t="shared" si="6"/>
        <v>0</v>
      </c>
      <c r="K92" s="9">
        <f t="shared" si="6"/>
        <v>0</v>
      </c>
      <c r="L92" s="25">
        <f t="shared" si="5"/>
        <v>0</v>
      </c>
      <c r="M92" s="25"/>
      <c r="N92" s="25"/>
      <c r="O92" s="25"/>
      <c r="P92" s="23"/>
      <c r="Q92" s="24"/>
      <c r="R92" s="24"/>
      <c r="S92" s="22"/>
      <c r="T92" s="22"/>
      <c r="U92" s="22"/>
      <c r="V92" s="24"/>
    </row>
    <row r="93" spans="1:22" x14ac:dyDescent="0.25">
      <c r="A93" s="21" t="s">
        <v>900</v>
      </c>
      <c r="B93" s="22">
        <v>44603</v>
      </c>
      <c r="C93" s="23">
        <v>545</v>
      </c>
      <c r="D93" s="24"/>
      <c r="E93" s="22"/>
      <c r="F93" s="23"/>
      <c r="G93" s="24"/>
      <c r="H93" s="24" t="s">
        <v>743</v>
      </c>
      <c r="I93" s="25"/>
      <c r="J93" s="9">
        <f t="shared" si="6"/>
        <v>0</v>
      </c>
      <c r="K93" s="9">
        <f t="shared" si="6"/>
        <v>0</v>
      </c>
      <c r="L93" s="25">
        <f t="shared" si="5"/>
        <v>0</v>
      </c>
      <c r="M93" s="25"/>
      <c r="N93" s="25"/>
      <c r="O93" s="25"/>
      <c r="P93" s="23"/>
      <c r="Q93" s="24"/>
      <c r="R93" s="24"/>
      <c r="S93" s="22"/>
      <c r="T93" s="22"/>
      <c r="U93" s="22"/>
      <c r="V93" s="24"/>
    </row>
    <row r="94" spans="1:22" ht="47.25" x14ac:dyDescent="0.25">
      <c r="A94" s="21" t="s">
        <v>899</v>
      </c>
      <c r="B94" s="22">
        <v>44603</v>
      </c>
      <c r="C94" s="23" t="s">
        <v>30</v>
      </c>
      <c r="D94" s="24"/>
      <c r="E94" s="22"/>
      <c r="F94" s="23"/>
      <c r="G94" s="24"/>
      <c r="H94" s="24" t="s">
        <v>733</v>
      </c>
      <c r="I94" s="25"/>
      <c r="J94" s="9">
        <f t="shared" si="6"/>
        <v>0</v>
      </c>
      <c r="K94" s="9">
        <f t="shared" si="6"/>
        <v>0</v>
      </c>
      <c r="L94" s="25">
        <f t="shared" si="5"/>
        <v>0</v>
      </c>
      <c r="M94" s="25"/>
      <c r="N94" s="25"/>
      <c r="O94" s="25"/>
      <c r="P94" s="23"/>
      <c r="Q94" s="24"/>
      <c r="R94" s="24"/>
      <c r="S94" s="22"/>
      <c r="T94" s="22"/>
      <c r="U94" s="22"/>
      <c r="V94" s="24"/>
    </row>
    <row r="95" spans="1:22" ht="47.25" x14ac:dyDescent="0.25">
      <c r="A95" s="21" t="s">
        <v>898</v>
      </c>
      <c r="B95" s="22">
        <v>44603</v>
      </c>
      <c r="C95" s="23" t="s">
        <v>30</v>
      </c>
      <c r="D95" s="24"/>
      <c r="E95" s="22"/>
      <c r="F95" s="23"/>
      <c r="G95" s="24"/>
      <c r="H95" s="24" t="s">
        <v>776</v>
      </c>
      <c r="I95" s="25"/>
      <c r="J95" s="9">
        <f t="shared" si="6"/>
        <v>0</v>
      </c>
      <c r="K95" s="9">
        <f t="shared" si="6"/>
        <v>0</v>
      </c>
      <c r="L95" s="25">
        <f t="shared" si="5"/>
        <v>0</v>
      </c>
      <c r="M95" s="25"/>
      <c r="N95" s="25"/>
      <c r="O95" s="25"/>
      <c r="P95" s="23"/>
      <c r="Q95" s="24"/>
      <c r="R95" s="24"/>
      <c r="S95" s="22"/>
      <c r="T95" s="22"/>
      <c r="U95" s="22"/>
      <c r="V95" s="24"/>
    </row>
    <row r="96" spans="1:22" ht="47.25" x14ac:dyDescent="0.25">
      <c r="A96" s="21" t="s">
        <v>897</v>
      </c>
      <c r="B96" s="22">
        <v>44603</v>
      </c>
      <c r="C96" s="23" t="s">
        <v>30</v>
      </c>
      <c r="D96" s="24"/>
      <c r="E96" s="22"/>
      <c r="F96" s="23"/>
      <c r="G96" s="24"/>
      <c r="H96" s="24" t="s">
        <v>679</v>
      </c>
      <c r="I96" s="25"/>
      <c r="J96" s="9">
        <f t="shared" si="6"/>
        <v>0</v>
      </c>
      <c r="K96" s="9">
        <f t="shared" si="6"/>
        <v>0</v>
      </c>
      <c r="L96" s="25">
        <f t="shared" si="5"/>
        <v>125497669</v>
      </c>
      <c r="M96" s="25">
        <v>54866220</v>
      </c>
      <c r="N96" s="25">
        <v>70631449</v>
      </c>
      <c r="O96" s="25"/>
      <c r="P96" s="23"/>
      <c r="Q96" s="24"/>
      <c r="R96" s="24"/>
      <c r="S96" s="22">
        <v>44652</v>
      </c>
      <c r="T96" s="22">
        <v>44774</v>
      </c>
      <c r="U96" s="22"/>
      <c r="V96" s="24"/>
    </row>
    <row r="97" spans="1:22" x14ac:dyDescent="0.25">
      <c r="A97" s="21" t="s">
        <v>895</v>
      </c>
      <c r="B97" s="22">
        <v>44603</v>
      </c>
      <c r="C97" s="23">
        <v>545</v>
      </c>
      <c r="D97" s="24"/>
      <c r="E97" s="22"/>
      <c r="F97" s="23"/>
      <c r="G97" s="24"/>
      <c r="H97" s="24" t="s">
        <v>743</v>
      </c>
      <c r="I97" s="25"/>
      <c r="J97" s="9">
        <f t="shared" si="6"/>
        <v>0</v>
      </c>
      <c r="K97" s="9">
        <f t="shared" si="6"/>
        <v>0</v>
      </c>
      <c r="L97" s="25">
        <f t="shared" si="5"/>
        <v>0</v>
      </c>
      <c r="M97" s="25"/>
      <c r="N97" s="25"/>
      <c r="O97" s="25"/>
      <c r="P97" s="23"/>
      <c r="Q97" s="24"/>
      <c r="R97" s="24"/>
      <c r="S97" s="22"/>
      <c r="T97" s="22"/>
      <c r="U97" s="22"/>
      <c r="V97" s="24"/>
    </row>
    <row r="98" spans="1:22" ht="47.25" x14ac:dyDescent="0.25">
      <c r="A98" s="21" t="s">
        <v>894</v>
      </c>
      <c r="B98" s="22">
        <v>44603</v>
      </c>
      <c r="C98" s="23" t="s">
        <v>30</v>
      </c>
      <c r="D98" s="24"/>
      <c r="E98" s="22"/>
      <c r="F98" s="23"/>
      <c r="G98" s="24"/>
      <c r="H98" s="24" t="s">
        <v>728</v>
      </c>
      <c r="I98" s="25"/>
      <c r="J98" s="9">
        <f t="shared" si="6"/>
        <v>0</v>
      </c>
      <c r="K98" s="9">
        <f t="shared" si="6"/>
        <v>0</v>
      </c>
      <c r="L98" s="25">
        <f t="shared" si="5"/>
        <v>0</v>
      </c>
      <c r="M98" s="25"/>
      <c r="N98" s="25"/>
      <c r="O98" s="25"/>
      <c r="P98" s="23"/>
      <c r="Q98" s="24"/>
      <c r="R98" s="24"/>
      <c r="S98" s="22"/>
      <c r="T98" s="22"/>
      <c r="U98" s="22"/>
      <c r="V98" s="24"/>
    </row>
    <row r="99" spans="1:22" ht="47.25" x14ac:dyDescent="0.25">
      <c r="A99" s="21" t="s">
        <v>892</v>
      </c>
      <c r="B99" s="22">
        <v>44603</v>
      </c>
      <c r="C99" s="23" t="s">
        <v>30</v>
      </c>
      <c r="D99" s="24"/>
      <c r="E99" s="22"/>
      <c r="F99" s="23"/>
      <c r="G99" s="24"/>
      <c r="H99" s="24" t="s">
        <v>735</v>
      </c>
      <c r="I99" s="25"/>
      <c r="J99" s="9">
        <f t="shared" si="6"/>
        <v>0</v>
      </c>
      <c r="K99" s="9">
        <f t="shared" si="6"/>
        <v>0</v>
      </c>
      <c r="L99" s="25">
        <f t="shared" si="5"/>
        <v>0</v>
      </c>
      <c r="M99" s="25"/>
      <c r="N99" s="25"/>
      <c r="O99" s="25"/>
      <c r="P99" s="23"/>
      <c r="Q99" s="24"/>
      <c r="R99" s="24"/>
      <c r="S99" s="22"/>
      <c r="T99" s="22"/>
      <c r="U99" s="22"/>
      <c r="V99" s="24"/>
    </row>
    <row r="100" spans="1:22" ht="126" x14ac:dyDescent="0.25">
      <c r="A100" s="21" t="s">
        <v>896</v>
      </c>
      <c r="B100" s="22">
        <v>44603</v>
      </c>
      <c r="C100" s="23">
        <v>545</v>
      </c>
      <c r="D100" s="24"/>
      <c r="E100" s="22"/>
      <c r="F100" s="23"/>
      <c r="G100" s="24"/>
      <c r="H100" s="24" t="s">
        <v>743</v>
      </c>
      <c r="I100" s="25"/>
      <c r="J100" s="9">
        <f t="shared" si="6"/>
        <v>0</v>
      </c>
      <c r="K100" s="9">
        <f t="shared" si="6"/>
        <v>0</v>
      </c>
      <c r="L100" s="25">
        <f t="shared" si="5"/>
        <v>10020</v>
      </c>
      <c r="M100" s="25">
        <v>6990</v>
      </c>
      <c r="N100" s="25">
        <v>3030</v>
      </c>
      <c r="O100" s="25"/>
      <c r="P100" s="24" t="s">
        <v>891</v>
      </c>
      <c r="Q100" s="24"/>
      <c r="R100" s="24"/>
      <c r="S100" s="22">
        <v>44652</v>
      </c>
      <c r="T100" s="22">
        <v>44696</v>
      </c>
      <c r="U100" s="22"/>
      <c r="V100" s="24"/>
    </row>
    <row r="101" spans="1:22" x14ac:dyDescent="0.25">
      <c r="A101" s="21" t="s">
        <v>890</v>
      </c>
      <c r="B101" s="22">
        <v>44603</v>
      </c>
      <c r="C101" s="23" t="s">
        <v>1050</v>
      </c>
      <c r="D101" s="24"/>
      <c r="E101" s="22"/>
      <c r="F101" s="23"/>
      <c r="G101" s="24"/>
      <c r="H101" s="24" t="s">
        <v>750</v>
      </c>
      <c r="I101" s="25"/>
      <c r="J101" s="9">
        <f t="shared" si="6"/>
        <v>0</v>
      </c>
      <c r="K101" s="9">
        <f t="shared" si="6"/>
        <v>0</v>
      </c>
      <c r="L101" s="25">
        <f t="shared" si="5"/>
        <v>8371</v>
      </c>
      <c r="M101" s="25">
        <v>8371</v>
      </c>
      <c r="N101" s="25"/>
      <c r="O101" s="25"/>
      <c r="P101" s="23"/>
      <c r="Q101" s="24"/>
      <c r="R101" s="24"/>
      <c r="S101" s="22">
        <v>44743</v>
      </c>
      <c r="T101" s="22"/>
      <c r="U101" s="22"/>
      <c r="V101" s="24"/>
    </row>
    <row r="102" spans="1:22" ht="63" x14ac:dyDescent="0.25">
      <c r="A102" s="21" t="s">
        <v>953</v>
      </c>
      <c r="B102" s="22">
        <v>44606</v>
      </c>
      <c r="C102" s="23" t="s">
        <v>30</v>
      </c>
      <c r="D102" s="24"/>
      <c r="E102" s="22"/>
      <c r="F102" s="23"/>
      <c r="G102" s="24"/>
      <c r="H102" s="24" t="s">
        <v>760</v>
      </c>
      <c r="I102" s="25"/>
      <c r="J102" s="9">
        <f t="shared" si="6"/>
        <v>0</v>
      </c>
      <c r="K102" s="9">
        <f t="shared" si="6"/>
        <v>0</v>
      </c>
      <c r="L102" s="25">
        <f t="shared" si="5"/>
        <v>0</v>
      </c>
      <c r="M102" s="25"/>
      <c r="N102" s="25"/>
      <c r="O102" s="25"/>
      <c r="P102" s="23"/>
      <c r="Q102" s="24"/>
      <c r="R102" s="24"/>
      <c r="S102" s="22"/>
      <c r="T102" s="22"/>
      <c r="U102" s="22"/>
      <c r="V102" s="24"/>
    </row>
    <row r="103" spans="1:22" ht="63" x14ac:dyDescent="0.25">
      <c r="A103" s="21" t="s">
        <v>952</v>
      </c>
      <c r="B103" s="22">
        <v>44606</v>
      </c>
      <c r="C103" s="23" t="s">
        <v>30</v>
      </c>
      <c r="D103" s="24"/>
      <c r="E103" s="22"/>
      <c r="F103" s="23"/>
      <c r="G103" s="24"/>
      <c r="H103" s="24" t="s">
        <v>760</v>
      </c>
      <c r="I103" s="25"/>
      <c r="J103" s="9">
        <f t="shared" ref="J103:K122" si="7">I103</f>
        <v>0</v>
      </c>
      <c r="K103" s="9">
        <f t="shared" si="7"/>
        <v>0</v>
      </c>
      <c r="L103" s="25">
        <f t="shared" si="5"/>
        <v>0</v>
      </c>
      <c r="M103" s="25"/>
      <c r="N103" s="25"/>
      <c r="O103" s="25"/>
      <c r="P103" s="23"/>
      <c r="Q103" s="24"/>
      <c r="R103" s="24"/>
      <c r="S103" s="22"/>
      <c r="T103" s="22"/>
      <c r="U103" s="22"/>
      <c r="V103" s="24"/>
    </row>
    <row r="104" spans="1:22" x14ac:dyDescent="0.25">
      <c r="A104" s="21" t="s">
        <v>951</v>
      </c>
      <c r="B104" s="22">
        <v>44606</v>
      </c>
      <c r="C104" s="23">
        <v>545</v>
      </c>
      <c r="D104" s="24"/>
      <c r="E104" s="22"/>
      <c r="F104" s="23"/>
      <c r="G104" s="24"/>
      <c r="H104" s="24" t="s">
        <v>743</v>
      </c>
      <c r="I104" s="25"/>
      <c r="J104" s="9">
        <f t="shared" si="7"/>
        <v>0</v>
      </c>
      <c r="K104" s="9">
        <f t="shared" si="7"/>
        <v>0</v>
      </c>
      <c r="L104" s="25">
        <f t="shared" si="5"/>
        <v>0</v>
      </c>
      <c r="M104" s="25"/>
      <c r="N104" s="25"/>
      <c r="O104" s="25"/>
      <c r="P104" s="23"/>
      <c r="Q104" s="24"/>
      <c r="R104" s="24"/>
      <c r="S104" s="22"/>
      <c r="T104" s="22"/>
      <c r="U104" s="22"/>
      <c r="V104" s="24"/>
    </row>
    <row r="105" spans="1:22" x14ac:dyDescent="0.25">
      <c r="A105" s="21" t="s">
        <v>950</v>
      </c>
      <c r="B105" s="22">
        <v>44606</v>
      </c>
      <c r="C105" s="23">
        <v>545</v>
      </c>
      <c r="D105" s="24"/>
      <c r="E105" s="22"/>
      <c r="F105" s="23"/>
      <c r="G105" s="24"/>
      <c r="H105" s="24" t="s">
        <v>743</v>
      </c>
      <c r="I105" s="25"/>
      <c r="J105" s="9">
        <f t="shared" si="7"/>
        <v>0</v>
      </c>
      <c r="K105" s="9">
        <f t="shared" si="7"/>
        <v>0</v>
      </c>
      <c r="L105" s="25">
        <f t="shared" si="5"/>
        <v>0</v>
      </c>
      <c r="M105" s="25"/>
      <c r="N105" s="25"/>
      <c r="O105" s="25"/>
      <c r="P105" s="23"/>
      <c r="Q105" s="24"/>
      <c r="R105" s="24"/>
      <c r="S105" s="22"/>
      <c r="T105" s="22"/>
      <c r="U105" s="22"/>
      <c r="V105" s="24"/>
    </row>
    <row r="106" spans="1:22" ht="63" x14ac:dyDescent="0.25">
      <c r="A106" s="21" t="s">
        <v>949</v>
      </c>
      <c r="B106" s="22">
        <v>44606</v>
      </c>
      <c r="C106" s="23" t="s">
        <v>30</v>
      </c>
      <c r="D106" s="24"/>
      <c r="E106" s="22"/>
      <c r="F106" s="23"/>
      <c r="G106" s="24"/>
      <c r="H106" s="24" t="s">
        <v>759</v>
      </c>
      <c r="I106" s="25"/>
      <c r="J106" s="9">
        <f t="shared" si="7"/>
        <v>0</v>
      </c>
      <c r="K106" s="9">
        <f t="shared" si="7"/>
        <v>0</v>
      </c>
      <c r="L106" s="25">
        <f t="shared" si="5"/>
        <v>0</v>
      </c>
      <c r="M106" s="25"/>
      <c r="N106" s="25"/>
      <c r="O106" s="25"/>
      <c r="P106" s="23"/>
      <c r="Q106" s="24"/>
      <c r="R106" s="24"/>
      <c r="S106" s="22"/>
      <c r="T106" s="22"/>
      <c r="U106" s="22"/>
      <c r="V106" s="24"/>
    </row>
    <row r="107" spans="1:22" ht="47.25" x14ac:dyDescent="0.25">
      <c r="A107" s="21" t="s">
        <v>948</v>
      </c>
      <c r="B107" s="22">
        <v>44606</v>
      </c>
      <c r="C107" s="23" t="s">
        <v>30</v>
      </c>
      <c r="D107" s="24"/>
      <c r="E107" s="22"/>
      <c r="F107" s="23"/>
      <c r="G107" s="24"/>
      <c r="H107" s="24" t="s">
        <v>742</v>
      </c>
      <c r="I107" s="25"/>
      <c r="J107" s="9">
        <f t="shared" si="7"/>
        <v>0</v>
      </c>
      <c r="K107" s="9">
        <f t="shared" si="7"/>
        <v>0</v>
      </c>
      <c r="L107" s="25">
        <f t="shared" si="5"/>
        <v>0</v>
      </c>
      <c r="M107" s="25"/>
      <c r="N107" s="25"/>
      <c r="O107" s="25"/>
      <c r="P107" s="23"/>
      <c r="Q107" s="24"/>
      <c r="R107" s="24"/>
      <c r="S107" s="22"/>
      <c r="T107" s="22"/>
      <c r="U107" s="22"/>
      <c r="V107" s="24"/>
    </row>
    <row r="108" spans="1:22" x14ac:dyDescent="0.25">
      <c r="A108" s="21" t="s">
        <v>947</v>
      </c>
      <c r="B108" s="22">
        <v>44606</v>
      </c>
      <c r="C108" s="23">
        <v>1416</v>
      </c>
      <c r="D108" s="24"/>
      <c r="E108" s="22"/>
      <c r="F108" s="23"/>
      <c r="G108" s="24"/>
      <c r="H108" s="24" t="s">
        <v>609</v>
      </c>
      <c r="I108" s="25"/>
      <c r="J108" s="9">
        <f t="shared" si="7"/>
        <v>0</v>
      </c>
      <c r="K108" s="9">
        <f t="shared" si="7"/>
        <v>0</v>
      </c>
      <c r="L108" s="25">
        <f t="shared" si="5"/>
        <v>819</v>
      </c>
      <c r="M108" s="25">
        <v>819</v>
      </c>
      <c r="N108" s="25"/>
      <c r="O108" s="25"/>
      <c r="P108" s="23"/>
      <c r="Q108" s="24"/>
      <c r="R108" s="24"/>
      <c r="S108" s="22">
        <v>44743</v>
      </c>
      <c r="T108" s="22"/>
      <c r="U108" s="22"/>
      <c r="V108" s="24"/>
    </row>
    <row r="109" spans="1:22" x14ac:dyDescent="0.25">
      <c r="A109" s="21" t="s">
        <v>946</v>
      </c>
      <c r="B109" s="22">
        <v>44606</v>
      </c>
      <c r="C109" s="23">
        <v>1416</v>
      </c>
      <c r="D109" s="24"/>
      <c r="E109" s="22"/>
      <c r="F109" s="23"/>
      <c r="G109" s="24"/>
      <c r="H109" s="24" t="s">
        <v>611</v>
      </c>
      <c r="I109" s="25"/>
      <c r="J109" s="9">
        <f t="shared" si="7"/>
        <v>0</v>
      </c>
      <c r="K109" s="9">
        <f t="shared" si="7"/>
        <v>0</v>
      </c>
      <c r="L109" s="25">
        <f t="shared" si="5"/>
        <v>6363</v>
      </c>
      <c r="M109" s="25">
        <v>6363</v>
      </c>
      <c r="N109" s="25"/>
      <c r="O109" s="25"/>
      <c r="P109" s="23"/>
      <c r="Q109" s="24"/>
      <c r="R109" s="24"/>
      <c r="S109" s="22">
        <v>44743</v>
      </c>
      <c r="T109" s="22"/>
      <c r="U109" s="22"/>
      <c r="V109" s="24"/>
    </row>
    <row r="110" spans="1:22" x14ac:dyDescent="0.25">
      <c r="A110" s="21" t="s">
        <v>945</v>
      </c>
      <c r="B110" s="22">
        <v>44606</v>
      </c>
      <c r="C110" s="23">
        <v>545</v>
      </c>
      <c r="D110" s="24"/>
      <c r="E110" s="22"/>
      <c r="F110" s="23"/>
      <c r="G110" s="24"/>
      <c r="H110" s="24" t="s">
        <v>743</v>
      </c>
      <c r="I110" s="25"/>
      <c r="J110" s="9">
        <f t="shared" si="7"/>
        <v>0</v>
      </c>
      <c r="K110" s="9">
        <f t="shared" si="7"/>
        <v>0</v>
      </c>
      <c r="L110" s="25">
        <f t="shared" si="5"/>
        <v>0</v>
      </c>
      <c r="M110" s="25"/>
      <c r="N110" s="25"/>
      <c r="O110" s="25"/>
      <c r="P110" s="23"/>
      <c r="Q110" s="24"/>
      <c r="R110" s="24"/>
      <c r="S110" s="22"/>
      <c r="T110" s="22"/>
      <c r="U110" s="22"/>
      <c r="V110" s="24"/>
    </row>
    <row r="111" spans="1:22" ht="31.5" x14ac:dyDescent="0.25">
      <c r="A111" s="21" t="s">
        <v>944</v>
      </c>
      <c r="B111" s="22">
        <v>44606</v>
      </c>
      <c r="C111" s="23" t="s">
        <v>1050</v>
      </c>
      <c r="D111" s="24"/>
      <c r="E111" s="22"/>
      <c r="F111" s="23"/>
      <c r="G111" s="24"/>
      <c r="H111" s="24" t="s">
        <v>758</v>
      </c>
      <c r="I111" s="25"/>
      <c r="J111" s="9">
        <f t="shared" si="7"/>
        <v>0</v>
      </c>
      <c r="K111" s="9">
        <f t="shared" si="7"/>
        <v>0</v>
      </c>
      <c r="L111" s="25">
        <f t="shared" si="5"/>
        <v>0</v>
      </c>
      <c r="M111" s="25"/>
      <c r="N111" s="25"/>
      <c r="O111" s="25"/>
      <c r="P111" s="23"/>
      <c r="Q111" s="24"/>
      <c r="R111" s="24"/>
      <c r="S111" s="22"/>
      <c r="T111" s="22"/>
      <c r="U111" s="22"/>
      <c r="V111" s="24"/>
    </row>
    <row r="112" spans="1:22" ht="63" x14ac:dyDescent="0.25">
      <c r="A112" s="21" t="s">
        <v>943</v>
      </c>
      <c r="B112" s="22">
        <v>44606</v>
      </c>
      <c r="C112" s="23">
        <v>545</v>
      </c>
      <c r="D112" s="24"/>
      <c r="E112" s="22"/>
      <c r="F112" s="23"/>
      <c r="G112" s="24"/>
      <c r="H112" s="24" t="s">
        <v>806</v>
      </c>
      <c r="I112" s="25"/>
      <c r="J112" s="9">
        <f t="shared" si="7"/>
        <v>0</v>
      </c>
      <c r="K112" s="9">
        <f t="shared" si="7"/>
        <v>0</v>
      </c>
      <c r="L112" s="25">
        <f t="shared" si="5"/>
        <v>0</v>
      </c>
      <c r="M112" s="25"/>
      <c r="N112" s="25"/>
      <c r="O112" s="25"/>
      <c r="P112" s="23"/>
      <c r="Q112" s="24"/>
      <c r="R112" s="24"/>
      <c r="S112" s="22"/>
      <c r="T112" s="22"/>
      <c r="U112" s="22"/>
      <c r="V112" s="24"/>
    </row>
    <row r="113" spans="1:22" ht="63" x14ac:dyDescent="0.25">
      <c r="A113" s="21" t="s">
        <v>942</v>
      </c>
      <c r="B113" s="22">
        <v>44606</v>
      </c>
      <c r="C113" s="23">
        <v>545</v>
      </c>
      <c r="D113" s="24"/>
      <c r="E113" s="22"/>
      <c r="F113" s="23"/>
      <c r="G113" s="24"/>
      <c r="H113" s="24" t="s">
        <v>805</v>
      </c>
      <c r="I113" s="25"/>
      <c r="J113" s="9">
        <f t="shared" si="7"/>
        <v>0</v>
      </c>
      <c r="K113" s="9">
        <f t="shared" si="7"/>
        <v>0</v>
      </c>
      <c r="L113" s="25">
        <f t="shared" si="5"/>
        <v>0</v>
      </c>
      <c r="M113" s="25"/>
      <c r="N113" s="25"/>
      <c r="O113" s="25"/>
      <c r="P113" s="23"/>
      <c r="Q113" s="24"/>
      <c r="R113" s="24"/>
      <c r="S113" s="22"/>
      <c r="T113" s="22"/>
      <c r="U113" s="22"/>
      <c r="V113" s="24"/>
    </row>
    <row r="114" spans="1:22" ht="63" x14ac:dyDescent="0.25">
      <c r="A114" s="21" t="s">
        <v>941</v>
      </c>
      <c r="B114" s="22">
        <v>44606</v>
      </c>
      <c r="C114" s="23">
        <v>545</v>
      </c>
      <c r="D114" s="24"/>
      <c r="E114" s="22"/>
      <c r="F114" s="23"/>
      <c r="G114" s="24"/>
      <c r="H114" s="24" t="s">
        <v>805</v>
      </c>
      <c r="I114" s="25"/>
      <c r="J114" s="9">
        <f t="shared" si="7"/>
        <v>0</v>
      </c>
      <c r="K114" s="9">
        <f t="shared" si="7"/>
        <v>0</v>
      </c>
      <c r="L114" s="25">
        <f t="shared" si="5"/>
        <v>0</v>
      </c>
      <c r="M114" s="25"/>
      <c r="N114" s="25"/>
      <c r="O114" s="25"/>
      <c r="P114" s="23"/>
      <c r="Q114" s="24"/>
      <c r="R114" s="24"/>
      <c r="S114" s="22"/>
      <c r="T114" s="22"/>
      <c r="U114" s="22"/>
      <c r="V114" s="24"/>
    </row>
    <row r="115" spans="1:22" ht="47.25" x14ac:dyDescent="0.25">
      <c r="A115" s="21" t="s">
        <v>940</v>
      </c>
      <c r="B115" s="22">
        <v>44606</v>
      </c>
      <c r="C115" s="23" t="s">
        <v>30</v>
      </c>
      <c r="D115" s="24"/>
      <c r="E115" s="22"/>
      <c r="F115" s="23"/>
      <c r="G115" s="24"/>
      <c r="H115" s="24" t="s">
        <v>761</v>
      </c>
      <c r="I115" s="25"/>
      <c r="J115" s="9">
        <f t="shared" si="7"/>
        <v>0</v>
      </c>
      <c r="K115" s="9">
        <f t="shared" si="7"/>
        <v>0</v>
      </c>
      <c r="L115" s="25">
        <f t="shared" si="5"/>
        <v>0</v>
      </c>
      <c r="M115" s="25"/>
      <c r="N115" s="25"/>
      <c r="O115" s="25"/>
      <c r="P115" s="23"/>
      <c r="Q115" s="24"/>
      <c r="R115" s="24"/>
      <c r="S115" s="22"/>
      <c r="T115" s="22"/>
      <c r="U115" s="22"/>
      <c r="V115" s="24"/>
    </row>
    <row r="116" spans="1:22" ht="47.25" x14ac:dyDescent="0.25">
      <c r="A116" s="21" t="s">
        <v>939</v>
      </c>
      <c r="B116" s="22">
        <v>44606</v>
      </c>
      <c r="C116" s="23" t="s">
        <v>30</v>
      </c>
      <c r="D116" s="24"/>
      <c r="E116" s="22"/>
      <c r="F116" s="23"/>
      <c r="G116" s="24"/>
      <c r="H116" s="24" t="s">
        <v>765</v>
      </c>
      <c r="I116" s="25"/>
      <c r="J116" s="9">
        <f t="shared" si="7"/>
        <v>0</v>
      </c>
      <c r="K116" s="9">
        <f t="shared" si="7"/>
        <v>0</v>
      </c>
      <c r="L116" s="25">
        <f t="shared" si="5"/>
        <v>0</v>
      </c>
      <c r="M116" s="25"/>
      <c r="N116" s="25"/>
      <c r="O116" s="25"/>
      <c r="P116" s="23"/>
      <c r="Q116" s="24"/>
      <c r="R116" s="24"/>
      <c r="S116" s="22"/>
      <c r="T116" s="22"/>
      <c r="U116" s="22"/>
      <c r="V116" s="24"/>
    </row>
    <row r="117" spans="1:22" ht="63" x14ac:dyDescent="0.25">
      <c r="A117" s="21" t="s">
        <v>938</v>
      </c>
      <c r="B117" s="22">
        <v>44606</v>
      </c>
      <c r="C117" s="23">
        <v>545</v>
      </c>
      <c r="D117" s="24"/>
      <c r="E117" s="22"/>
      <c r="F117" s="23"/>
      <c r="G117" s="24"/>
      <c r="H117" s="24" t="s">
        <v>804</v>
      </c>
      <c r="I117" s="25"/>
      <c r="J117" s="9">
        <f t="shared" si="7"/>
        <v>0</v>
      </c>
      <c r="K117" s="9">
        <f t="shared" si="7"/>
        <v>0</v>
      </c>
      <c r="L117" s="25">
        <f t="shared" si="5"/>
        <v>0</v>
      </c>
      <c r="M117" s="25"/>
      <c r="N117" s="25"/>
      <c r="O117" s="25"/>
      <c r="P117" s="23"/>
      <c r="Q117" s="24"/>
      <c r="R117" s="24"/>
      <c r="S117" s="22"/>
      <c r="T117" s="22"/>
      <c r="U117" s="22"/>
      <c r="V117" s="24"/>
    </row>
    <row r="118" spans="1:22" ht="63" x14ac:dyDescent="0.25">
      <c r="A118" s="21" t="s">
        <v>937</v>
      </c>
      <c r="B118" s="22">
        <v>44606</v>
      </c>
      <c r="C118" s="23">
        <v>545</v>
      </c>
      <c r="D118" s="24"/>
      <c r="E118" s="22"/>
      <c r="F118" s="23"/>
      <c r="G118" s="24"/>
      <c r="H118" s="24" t="s">
        <v>806</v>
      </c>
      <c r="I118" s="25"/>
      <c r="J118" s="9">
        <f t="shared" si="7"/>
        <v>0</v>
      </c>
      <c r="K118" s="9">
        <f t="shared" si="7"/>
        <v>0</v>
      </c>
      <c r="L118" s="25">
        <f t="shared" si="5"/>
        <v>0</v>
      </c>
      <c r="M118" s="25"/>
      <c r="N118" s="25"/>
      <c r="O118" s="25"/>
      <c r="P118" s="23"/>
      <c r="Q118" s="24"/>
      <c r="R118" s="24"/>
      <c r="S118" s="22"/>
      <c r="T118" s="22"/>
      <c r="U118" s="22"/>
      <c r="V118" s="24"/>
    </row>
    <row r="119" spans="1:22" ht="63" x14ac:dyDescent="0.25">
      <c r="A119" s="21" t="s">
        <v>936</v>
      </c>
      <c r="B119" s="22">
        <v>44606</v>
      </c>
      <c r="C119" s="23">
        <v>545</v>
      </c>
      <c r="D119" s="24"/>
      <c r="E119" s="22"/>
      <c r="F119" s="23"/>
      <c r="G119" s="24"/>
      <c r="H119" s="24" t="s">
        <v>806</v>
      </c>
      <c r="I119" s="25"/>
      <c r="J119" s="9">
        <f t="shared" si="7"/>
        <v>0</v>
      </c>
      <c r="K119" s="9">
        <f t="shared" si="7"/>
        <v>0</v>
      </c>
      <c r="L119" s="25">
        <f t="shared" si="5"/>
        <v>0</v>
      </c>
      <c r="M119" s="25"/>
      <c r="N119" s="25"/>
      <c r="O119" s="25"/>
      <c r="P119" s="23"/>
      <c r="Q119" s="24"/>
      <c r="R119" s="24"/>
      <c r="S119" s="22"/>
      <c r="T119" s="22"/>
      <c r="U119" s="22"/>
      <c r="V119" s="24"/>
    </row>
    <row r="120" spans="1:22" ht="63" x14ac:dyDescent="0.25">
      <c r="A120" s="21" t="s">
        <v>935</v>
      </c>
      <c r="B120" s="22">
        <v>44606</v>
      </c>
      <c r="C120" s="23">
        <v>545</v>
      </c>
      <c r="D120" s="24"/>
      <c r="E120" s="22"/>
      <c r="F120" s="23"/>
      <c r="G120" s="24"/>
      <c r="H120" s="24" t="s">
        <v>667</v>
      </c>
      <c r="I120" s="25"/>
      <c r="J120" s="9">
        <f t="shared" si="7"/>
        <v>0</v>
      </c>
      <c r="K120" s="9">
        <f t="shared" si="7"/>
        <v>0</v>
      </c>
      <c r="L120" s="25">
        <f t="shared" si="5"/>
        <v>0</v>
      </c>
      <c r="M120" s="25"/>
      <c r="N120" s="25"/>
      <c r="O120" s="25"/>
      <c r="P120" s="23"/>
      <c r="Q120" s="24"/>
      <c r="R120" s="24"/>
      <c r="S120" s="22"/>
      <c r="T120" s="22"/>
      <c r="U120" s="22"/>
      <c r="V120" s="24"/>
    </row>
    <row r="121" spans="1:22" ht="47.25" x14ac:dyDescent="0.25">
      <c r="A121" s="21" t="s">
        <v>934</v>
      </c>
      <c r="B121" s="22">
        <v>44606</v>
      </c>
      <c r="C121" s="23" t="s">
        <v>30</v>
      </c>
      <c r="D121" s="24"/>
      <c r="E121" s="22"/>
      <c r="F121" s="23"/>
      <c r="G121" s="24"/>
      <c r="H121" s="24" t="s">
        <v>738</v>
      </c>
      <c r="I121" s="25"/>
      <c r="J121" s="9">
        <f t="shared" si="7"/>
        <v>0</v>
      </c>
      <c r="K121" s="9">
        <f t="shared" si="7"/>
        <v>0</v>
      </c>
      <c r="L121" s="25">
        <f t="shared" si="5"/>
        <v>0</v>
      </c>
      <c r="M121" s="25"/>
      <c r="N121" s="25"/>
      <c r="O121" s="25"/>
      <c r="P121" s="23"/>
      <c r="Q121" s="24"/>
      <c r="R121" s="24"/>
      <c r="S121" s="22"/>
      <c r="T121" s="22"/>
      <c r="U121" s="22"/>
      <c r="V121" s="24"/>
    </row>
    <row r="122" spans="1:22" ht="63" x14ac:dyDescent="0.25">
      <c r="A122" s="21" t="s">
        <v>933</v>
      </c>
      <c r="B122" s="22">
        <v>44606</v>
      </c>
      <c r="C122" s="23">
        <v>545</v>
      </c>
      <c r="D122" s="24"/>
      <c r="E122" s="22"/>
      <c r="F122" s="23"/>
      <c r="G122" s="24"/>
      <c r="H122" s="24" t="s">
        <v>667</v>
      </c>
      <c r="I122" s="25"/>
      <c r="J122" s="9">
        <f t="shared" si="7"/>
        <v>0</v>
      </c>
      <c r="K122" s="9">
        <f t="shared" si="7"/>
        <v>0</v>
      </c>
      <c r="L122" s="25">
        <f t="shared" si="5"/>
        <v>0</v>
      </c>
      <c r="M122" s="25"/>
      <c r="N122" s="25"/>
      <c r="O122" s="25"/>
      <c r="P122" s="23"/>
      <c r="Q122" s="24"/>
      <c r="R122" s="24"/>
      <c r="S122" s="22"/>
      <c r="T122" s="22"/>
      <c r="U122" s="22"/>
      <c r="V122" s="24"/>
    </row>
    <row r="123" spans="1:22" ht="47.25" x14ac:dyDescent="0.25">
      <c r="A123" s="21" t="s">
        <v>971</v>
      </c>
      <c r="B123" s="22">
        <v>44607</v>
      </c>
      <c r="C123" s="23" t="s">
        <v>30</v>
      </c>
      <c r="D123" s="24"/>
      <c r="E123" s="22"/>
      <c r="F123" s="23"/>
      <c r="G123" s="24"/>
      <c r="H123" s="24" t="s">
        <v>970</v>
      </c>
      <c r="I123" s="25"/>
      <c r="J123" s="9">
        <f t="shared" ref="J123:K142" si="8">I123</f>
        <v>0</v>
      </c>
      <c r="K123" s="9">
        <f t="shared" si="8"/>
        <v>0</v>
      </c>
      <c r="L123" s="25">
        <f t="shared" si="5"/>
        <v>0</v>
      </c>
      <c r="M123" s="25"/>
      <c r="N123" s="25"/>
      <c r="O123" s="25"/>
      <c r="P123" s="23"/>
      <c r="Q123" s="24"/>
      <c r="R123" s="24"/>
      <c r="S123" s="22"/>
      <c r="T123" s="22"/>
      <c r="U123" s="22"/>
      <c r="V123" s="24"/>
    </row>
    <row r="124" spans="1:22" ht="31.5" x14ac:dyDescent="0.25">
      <c r="A124" s="21" t="s">
        <v>969</v>
      </c>
      <c r="B124" s="22">
        <v>44607</v>
      </c>
      <c r="C124" s="23" t="s">
        <v>30</v>
      </c>
      <c r="D124" s="24"/>
      <c r="E124" s="22"/>
      <c r="F124" s="23"/>
      <c r="G124" s="24"/>
      <c r="H124" s="24" t="s">
        <v>802</v>
      </c>
      <c r="I124" s="25"/>
      <c r="J124" s="9">
        <f t="shared" si="8"/>
        <v>0</v>
      </c>
      <c r="K124" s="9">
        <f t="shared" si="8"/>
        <v>0</v>
      </c>
      <c r="L124" s="25">
        <f t="shared" si="5"/>
        <v>0</v>
      </c>
      <c r="M124" s="25"/>
      <c r="N124" s="25"/>
      <c r="O124" s="25"/>
      <c r="P124" s="23"/>
      <c r="Q124" s="24"/>
      <c r="R124" s="24"/>
      <c r="S124" s="22"/>
      <c r="T124" s="22"/>
      <c r="U124" s="22"/>
      <c r="V124" s="24"/>
    </row>
    <row r="125" spans="1:22" ht="31.5" x14ac:dyDescent="0.25">
      <c r="A125" s="21" t="s">
        <v>968</v>
      </c>
      <c r="B125" s="22">
        <v>44607</v>
      </c>
      <c r="C125" s="23" t="s">
        <v>30</v>
      </c>
      <c r="D125" s="24"/>
      <c r="E125" s="22"/>
      <c r="F125" s="23"/>
      <c r="G125" s="24"/>
      <c r="H125" s="24" t="s">
        <v>873</v>
      </c>
      <c r="I125" s="25"/>
      <c r="J125" s="9">
        <f t="shared" si="8"/>
        <v>0</v>
      </c>
      <c r="K125" s="9">
        <f t="shared" si="8"/>
        <v>0</v>
      </c>
      <c r="L125" s="25">
        <f t="shared" si="5"/>
        <v>0</v>
      </c>
      <c r="M125" s="25"/>
      <c r="N125" s="25"/>
      <c r="O125" s="25"/>
      <c r="P125" s="23"/>
      <c r="Q125" s="24"/>
      <c r="R125" s="24"/>
      <c r="S125" s="22"/>
      <c r="T125" s="22"/>
      <c r="U125" s="22"/>
      <c r="V125" s="24"/>
    </row>
    <row r="126" spans="1:22" x14ac:dyDescent="0.25">
      <c r="A126" s="21" t="s">
        <v>967</v>
      </c>
      <c r="B126" s="22">
        <v>44606</v>
      </c>
      <c r="C126" s="23" t="s">
        <v>1050</v>
      </c>
      <c r="D126" s="24"/>
      <c r="E126" s="22"/>
      <c r="F126" s="23"/>
      <c r="G126" s="24"/>
      <c r="H126" s="24" t="s">
        <v>747</v>
      </c>
      <c r="I126" s="25"/>
      <c r="J126" s="9">
        <f t="shared" si="8"/>
        <v>0</v>
      </c>
      <c r="K126" s="9">
        <f t="shared" si="8"/>
        <v>0</v>
      </c>
      <c r="L126" s="25">
        <f t="shared" si="5"/>
        <v>0</v>
      </c>
      <c r="M126" s="25"/>
      <c r="N126" s="25"/>
      <c r="O126" s="25"/>
      <c r="P126" s="23"/>
      <c r="Q126" s="24"/>
      <c r="R126" s="24"/>
      <c r="S126" s="22"/>
      <c r="T126" s="22"/>
      <c r="U126" s="22"/>
      <c r="V126" s="24"/>
    </row>
    <row r="127" spans="1:22" ht="78.75" x14ac:dyDescent="0.25">
      <c r="A127" s="21" t="s">
        <v>966</v>
      </c>
      <c r="B127" s="22">
        <v>44607</v>
      </c>
      <c r="C127" s="23" t="s">
        <v>1050</v>
      </c>
      <c r="D127" s="24"/>
      <c r="E127" s="22"/>
      <c r="F127" s="23"/>
      <c r="G127" s="24"/>
      <c r="H127" s="24" t="s">
        <v>751</v>
      </c>
      <c r="I127" s="25"/>
      <c r="J127" s="9">
        <f t="shared" si="8"/>
        <v>0</v>
      </c>
      <c r="K127" s="9">
        <f t="shared" si="8"/>
        <v>0</v>
      </c>
      <c r="L127" s="25">
        <f t="shared" si="5"/>
        <v>0</v>
      </c>
      <c r="M127" s="25"/>
      <c r="N127" s="25"/>
      <c r="O127" s="25"/>
      <c r="P127" s="23"/>
      <c r="Q127" s="24"/>
      <c r="R127" s="24"/>
      <c r="S127" s="22"/>
      <c r="T127" s="22"/>
      <c r="U127" s="22"/>
      <c r="V127" s="24"/>
    </row>
    <row r="128" spans="1:22" ht="47.25" x14ac:dyDescent="0.25">
      <c r="A128" s="21" t="s">
        <v>965</v>
      </c>
      <c r="B128" s="22">
        <v>44607</v>
      </c>
      <c r="C128" s="23">
        <v>1416</v>
      </c>
      <c r="D128" s="24"/>
      <c r="E128" s="22"/>
      <c r="F128" s="23"/>
      <c r="G128" s="24"/>
      <c r="H128" s="24" t="s">
        <v>764</v>
      </c>
      <c r="I128" s="25"/>
      <c r="J128" s="9">
        <f t="shared" si="8"/>
        <v>0</v>
      </c>
      <c r="K128" s="9">
        <f t="shared" si="8"/>
        <v>0</v>
      </c>
      <c r="L128" s="25">
        <f t="shared" si="5"/>
        <v>0</v>
      </c>
      <c r="M128" s="25"/>
      <c r="N128" s="25"/>
      <c r="O128" s="25"/>
      <c r="P128" s="23"/>
      <c r="Q128" s="24"/>
      <c r="R128" s="24"/>
      <c r="S128" s="22"/>
      <c r="T128" s="22"/>
      <c r="U128" s="22"/>
      <c r="V128" s="24"/>
    </row>
    <row r="129" spans="1:22" ht="31.5" x14ac:dyDescent="0.25">
      <c r="A129" s="21" t="s">
        <v>964</v>
      </c>
      <c r="B129" s="22">
        <v>44607</v>
      </c>
      <c r="C129" s="23">
        <v>545</v>
      </c>
      <c r="D129" s="24"/>
      <c r="E129" s="22"/>
      <c r="F129" s="23"/>
      <c r="G129" s="24"/>
      <c r="H129" s="24" t="s">
        <v>878</v>
      </c>
      <c r="I129" s="25"/>
      <c r="J129" s="9">
        <f t="shared" si="8"/>
        <v>0</v>
      </c>
      <c r="K129" s="9">
        <f t="shared" si="8"/>
        <v>0</v>
      </c>
      <c r="L129" s="25">
        <f t="shared" si="5"/>
        <v>0</v>
      </c>
      <c r="M129" s="25"/>
      <c r="N129" s="25"/>
      <c r="O129" s="25"/>
      <c r="P129" s="23"/>
      <c r="Q129" s="24"/>
      <c r="R129" s="24"/>
      <c r="S129" s="22"/>
      <c r="T129" s="22"/>
      <c r="U129" s="22"/>
      <c r="V129" s="24"/>
    </row>
    <row r="130" spans="1:22" ht="157.5" x14ac:dyDescent="0.25">
      <c r="A130" s="21" t="s">
        <v>963</v>
      </c>
      <c r="B130" s="22">
        <v>44607</v>
      </c>
      <c r="C130" s="23">
        <v>1416</v>
      </c>
      <c r="D130" s="24"/>
      <c r="E130" s="22"/>
      <c r="F130" s="23"/>
      <c r="G130" s="24"/>
      <c r="H130" s="24" t="s">
        <v>757</v>
      </c>
      <c r="I130" s="25"/>
      <c r="J130" s="9">
        <f t="shared" si="8"/>
        <v>0</v>
      </c>
      <c r="K130" s="9">
        <f t="shared" si="8"/>
        <v>0</v>
      </c>
      <c r="L130" s="25">
        <f t="shared" si="5"/>
        <v>0</v>
      </c>
      <c r="M130" s="25"/>
      <c r="N130" s="25"/>
      <c r="O130" s="25"/>
      <c r="P130" s="23"/>
      <c r="Q130" s="24"/>
      <c r="R130" s="24"/>
      <c r="S130" s="22"/>
      <c r="T130" s="22"/>
      <c r="U130" s="22"/>
      <c r="V130" s="24"/>
    </row>
    <row r="131" spans="1:22" ht="47.25" x14ac:dyDescent="0.25">
      <c r="A131" s="21" t="s">
        <v>962</v>
      </c>
      <c r="B131" s="22">
        <v>44607</v>
      </c>
      <c r="C131" s="23" t="s">
        <v>30</v>
      </c>
      <c r="D131" s="24"/>
      <c r="E131" s="22"/>
      <c r="F131" s="23"/>
      <c r="G131" s="24"/>
      <c r="H131" s="24" t="s">
        <v>753</v>
      </c>
      <c r="I131" s="25"/>
      <c r="J131" s="9">
        <f t="shared" si="8"/>
        <v>0</v>
      </c>
      <c r="K131" s="9">
        <f t="shared" si="8"/>
        <v>0</v>
      </c>
      <c r="L131" s="25">
        <f t="shared" ref="L131:L179" si="9">M131+N131+O131</f>
        <v>0</v>
      </c>
      <c r="M131" s="25"/>
      <c r="N131" s="25"/>
      <c r="O131" s="25"/>
      <c r="P131" s="23"/>
      <c r="Q131" s="24"/>
      <c r="R131" s="24"/>
      <c r="S131" s="22"/>
      <c r="T131" s="22"/>
      <c r="U131" s="22"/>
      <c r="V131" s="24"/>
    </row>
    <row r="132" spans="1:22" ht="31.5" x14ac:dyDescent="0.25">
      <c r="A132" s="21" t="s">
        <v>961</v>
      </c>
      <c r="B132" s="22">
        <v>44607</v>
      </c>
      <c r="C132" s="23">
        <v>545</v>
      </c>
      <c r="D132" s="24"/>
      <c r="E132" s="22"/>
      <c r="F132" s="23"/>
      <c r="G132" s="24"/>
      <c r="H132" s="24" t="s">
        <v>756</v>
      </c>
      <c r="I132" s="25"/>
      <c r="J132" s="9">
        <f t="shared" si="8"/>
        <v>0</v>
      </c>
      <c r="K132" s="9">
        <f t="shared" si="8"/>
        <v>0</v>
      </c>
      <c r="L132" s="25">
        <f t="shared" si="9"/>
        <v>0</v>
      </c>
      <c r="M132" s="25"/>
      <c r="N132" s="25"/>
      <c r="O132" s="25"/>
      <c r="P132" s="23"/>
      <c r="Q132" s="24"/>
      <c r="R132" s="24"/>
      <c r="S132" s="22"/>
      <c r="T132" s="22"/>
      <c r="U132" s="22"/>
      <c r="V132" s="24"/>
    </row>
    <row r="133" spans="1:22" ht="63" x14ac:dyDescent="0.25">
      <c r="A133" s="21" t="s">
        <v>960</v>
      </c>
      <c r="B133" s="22">
        <v>44607</v>
      </c>
      <c r="C133" s="23">
        <v>545</v>
      </c>
      <c r="D133" s="24"/>
      <c r="E133" s="22"/>
      <c r="F133" s="23"/>
      <c r="G133" s="24"/>
      <c r="H133" s="24" t="s">
        <v>667</v>
      </c>
      <c r="I133" s="25"/>
      <c r="J133" s="9">
        <f t="shared" si="8"/>
        <v>0</v>
      </c>
      <c r="K133" s="9">
        <f t="shared" si="8"/>
        <v>0</v>
      </c>
      <c r="L133" s="25">
        <f t="shared" si="9"/>
        <v>0</v>
      </c>
      <c r="M133" s="25"/>
      <c r="N133" s="25"/>
      <c r="O133" s="25"/>
      <c r="P133" s="23"/>
      <c r="Q133" s="24"/>
      <c r="R133" s="24"/>
      <c r="S133" s="22"/>
      <c r="T133" s="22"/>
      <c r="U133" s="22"/>
      <c r="V133" s="24"/>
    </row>
    <row r="134" spans="1:22" ht="47.25" x14ac:dyDescent="0.25">
      <c r="A134" s="21" t="s">
        <v>959</v>
      </c>
      <c r="B134" s="22">
        <v>44607</v>
      </c>
      <c r="C134" s="23" t="s">
        <v>30</v>
      </c>
      <c r="D134" s="24"/>
      <c r="E134" s="22"/>
      <c r="F134" s="23"/>
      <c r="G134" s="24"/>
      <c r="H134" s="24" t="s">
        <v>732</v>
      </c>
      <c r="I134" s="25"/>
      <c r="J134" s="9">
        <f t="shared" si="8"/>
        <v>0</v>
      </c>
      <c r="K134" s="9">
        <f t="shared" si="8"/>
        <v>0</v>
      </c>
      <c r="L134" s="25">
        <f t="shared" si="9"/>
        <v>0</v>
      </c>
      <c r="M134" s="25"/>
      <c r="N134" s="25"/>
      <c r="O134" s="25"/>
      <c r="P134" s="23"/>
      <c r="Q134" s="24"/>
      <c r="R134" s="24"/>
      <c r="S134" s="22"/>
      <c r="T134" s="22"/>
      <c r="U134" s="22"/>
      <c r="V134" s="24"/>
    </row>
    <row r="135" spans="1:22" ht="78.75" x14ac:dyDescent="0.25">
      <c r="A135" s="21" t="s">
        <v>958</v>
      </c>
      <c r="B135" s="22">
        <v>44607</v>
      </c>
      <c r="C135" s="23">
        <v>1416</v>
      </c>
      <c r="D135" s="24"/>
      <c r="E135" s="22"/>
      <c r="F135" s="23"/>
      <c r="G135" s="24"/>
      <c r="H135" s="24" t="s">
        <v>780</v>
      </c>
      <c r="I135" s="25"/>
      <c r="J135" s="9">
        <f t="shared" si="8"/>
        <v>0</v>
      </c>
      <c r="K135" s="9">
        <f t="shared" si="8"/>
        <v>0</v>
      </c>
      <c r="L135" s="25">
        <f t="shared" si="9"/>
        <v>0</v>
      </c>
      <c r="M135" s="25"/>
      <c r="N135" s="25"/>
      <c r="O135" s="25"/>
      <c r="P135" s="23"/>
      <c r="Q135" s="24"/>
      <c r="R135" s="24"/>
      <c r="S135" s="22"/>
      <c r="T135" s="22"/>
      <c r="U135" s="22"/>
      <c r="V135" s="24"/>
    </row>
    <row r="136" spans="1:22" ht="31.5" x14ac:dyDescent="0.25">
      <c r="A136" s="21" t="s">
        <v>957</v>
      </c>
      <c r="B136" s="22">
        <v>44607</v>
      </c>
      <c r="C136" s="23" t="s">
        <v>30</v>
      </c>
      <c r="D136" s="24"/>
      <c r="E136" s="22"/>
      <c r="F136" s="23"/>
      <c r="G136" s="24"/>
      <c r="H136" s="24" t="s">
        <v>736</v>
      </c>
      <c r="I136" s="25"/>
      <c r="J136" s="9">
        <f t="shared" si="8"/>
        <v>0</v>
      </c>
      <c r="K136" s="9">
        <f t="shared" si="8"/>
        <v>0</v>
      </c>
      <c r="L136" s="25">
        <f t="shared" si="9"/>
        <v>0</v>
      </c>
      <c r="M136" s="25"/>
      <c r="N136" s="25"/>
      <c r="O136" s="25"/>
      <c r="P136" s="23"/>
      <c r="Q136" s="24"/>
      <c r="R136" s="24"/>
      <c r="S136" s="22"/>
      <c r="T136" s="22"/>
      <c r="U136" s="22"/>
      <c r="V136" s="24"/>
    </row>
    <row r="137" spans="1:22" ht="47.25" x14ac:dyDescent="0.25">
      <c r="A137" s="21" t="s">
        <v>982</v>
      </c>
      <c r="B137" s="22">
        <v>44608</v>
      </c>
      <c r="C137" s="23" t="s">
        <v>30</v>
      </c>
      <c r="D137" s="24"/>
      <c r="E137" s="22"/>
      <c r="F137" s="23"/>
      <c r="G137" s="24"/>
      <c r="H137" s="24" t="s">
        <v>741</v>
      </c>
      <c r="I137" s="25"/>
      <c r="J137" s="9">
        <f t="shared" si="8"/>
        <v>0</v>
      </c>
      <c r="K137" s="9">
        <f t="shared" si="8"/>
        <v>0</v>
      </c>
      <c r="L137" s="25">
        <f t="shared" si="9"/>
        <v>0</v>
      </c>
      <c r="M137" s="25"/>
      <c r="N137" s="25"/>
      <c r="O137" s="25"/>
      <c r="P137" s="23"/>
      <c r="Q137" s="24"/>
      <c r="R137" s="24"/>
      <c r="S137" s="22"/>
      <c r="T137" s="22"/>
      <c r="U137" s="22"/>
      <c r="V137" s="24"/>
    </row>
    <row r="138" spans="1:22" x14ac:dyDescent="0.25">
      <c r="A138" s="21" t="s">
        <v>991</v>
      </c>
      <c r="B138" s="22">
        <v>44609</v>
      </c>
      <c r="C138" s="23">
        <v>1416</v>
      </c>
      <c r="D138" s="24"/>
      <c r="E138" s="22"/>
      <c r="F138" s="23"/>
      <c r="G138" s="24"/>
      <c r="H138" s="24" t="s">
        <v>608</v>
      </c>
      <c r="I138" s="25"/>
      <c r="J138" s="9">
        <f t="shared" si="8"/>
        <v>0</v>
      </c>
      <c r="K138" s="9">
        <f t="shared" si="8"/>
        <v>0</v>
      </c>
      <c r="L138" s="25">
        <f t="shared" si="9"/>
        <v>1260</v>
      </c>
      <c r="M138" s="25">
        <v>1260</v>
      </c>
      <c r="N138" s="25"/>
      <c r="O138" s="25"/>
      <c r="P138" s="23"/>
      <c r="Q138" s="24"/>
      <c r="R138" s="24"/>
      <c r="S138" s="22">
        <v>44743</v>
      </c>
      <c r="T138" s="22"/>
      <c r="U138" s="22"/>
      <c r="V138" s="24"/>
    </row>
    <row r="139" spans="1:22" ht="47.25" x14ac:dyDescent="0.25">
      <c r="A139" s="21" t="s">
        <v>990</v>
      </c>
      <c r="B139" s="22">
        <v>44609</v>
      </c>
      <c r="C139" s="23" t="s">
        <v>30</v>
      </c>
      <c r="D139" s="24"/>
      <c r="E139" s="22"/>
      <c r="F139" s="23"/>
      <c r="G139" s="24"/>
      <c r="H139" s="24" t="s">
        <v>874</v>
      </c>
      <c r="I139" s="25"/>
      <c r="J139" s="9">
        <f t="shared" si="8"/>
        <v>0</v>
      </c>
      <c r="K139" s="9">
        <f t="shared" si="8"/>
        <v>0</v>
      </c>
      <c r="L139" s="25">
        <f t="shared" si="9"/>
        <v>0</v>
      </c>
      <c r="M139" s="25"/>
      <c r="N139" s="25"/>
      <c r="O139" s="25"/>
      <c r="P139" s="23"/>
      <c r="Q139" s="24"/>
      <c r="R139" s="24"/>
      <c r="S139" s="22"/>
      <c r="T139" s="22"/>
      <c r="U139" s="22"/>
      <c r="V139" s="24"/>
    </row>
    <row r="140" spans="1:22" x14ac:dyDescent="0.25">
      <c r="A140" s="21" t="s">
        <v>989</v>
      </c>
      <c r="B140" s="22">
        <v>44609</v>
      </c>
      <c r="C140" s="23" t="s">
        <v>30</v>
      </c>
      <c r="D140" s="24"/>
      <c r="E140" s="22"/>
      <c r="F140" s="23"/>
      <c r="G140" s="24"/>
      <c r="H140" s="24" t="s">
        <v>875</v>
      </c>
      <c r="I140" s="25"/>
      <c r="J140" s="9">
        <f t="shared" si="8"/>
        <v>0</v>
      </c>
      <c r="K140" s="9">
        <f t="shared" si="8"/>
        <v>0</v>
      </c>
      <c r="L140" s="25">
        <f t="shared" si="9"/>
        <v>0</v>
      </c>
      <c r="M140" s="25"/>
      <c r="N140" s="25"/>
      <c r="O140" s="25"/>
      <c r="P140" s="23"/>
      <c r="Q140" s="24"/>
      <c r="R140" s="24"/>
      <c r="S140" s="22"/>
      <c r="T140" s="22"/>
      <c r="U140" s="22"/>
      <c r="V140" s="24"/>
    </row>
    <row r="141" spans="1:22" x14ac:dyDescent="0.25">
      <c r="A141" s="21" t="s">
        <v>988</v>
      </c>
      <c r="B141" s="22">
        <v>44609</v>
      </c>
      <c r="C141" s="23">
        <v>545</v>
      </c>
      <c r="D141" s="24"/>
      <c r="E141" s="22"/>
      <c r="F141" s="23"/>
      <c r="G141" s="24"/>
      <c r="H141" s="24" t="s">
        <v>743</v>
      </c>
      <c r="I141" s="25"/>
      <c r="J141" s="9">
        <f t="shared" si="8"/>
        <v>0</v>
      </c>
      <c r="K141" s="9">
        <f t="shared" si="8"/>
        <v>0</v>
      </c>
      <c r="L141" s="25">
        <f t="shared" si="9"/>
        <v>0</v>
      </c>
      <c r="M141" s="25"/>
      <c r="N141" s="25"/>
      <c r="O141" s="25"/>
      <c r="P141" s="23"/>
      <c r="Q141" s="24"/>
      <c r="R141" s="24"/>
      <c r="S141" s="22"/>
      <c r="T141" s="22"/>
      <c r="U141" s="22"/>
      <c r="V141" s="24"/>
    </row>
    <row r="142" spans="1:22" x14ac:dyDescent="0.25">
      <c r="A142" s="21" t="s">
        <v>987</v>
      </c>
      <c r="B142" s="22">
        <v>44609</v>
      </c>
      <c r="C142" s="23">
        <v>545</v>
      </c>
      <c r="D142" s="24"/>
      <c r="E142" s="22"/>
      <c r="F142" s="23"/>
      <c r="G142" s="24"/>
      <c r="H142" s="24" t="s">
        <v>743</v>
      </c>
      <c r="I142" s="25"/>
      <c r="J142" s="9">
        <f t="shared" si="8"/>
        <v>0</v>
      </c>
      <c r="K142" s="9">
        <f t="shared" si="8"/>
        <v>0</v>
      </c>
      <c r="L142" s="25">
        <f t="shared" si="9"/>
        <v>0</v>
      </c>
      <c r="M142" s="25"/>
      <c r="N142" s="25"/>
      <c r="O142" s="25"/>
      <c r="P142" s="23"/>
      <c r="Q142" s="24"/>
      <c r="R142" s="24"/>
      <c r="S142" s="22"/>
      <c r="T142" s="22"/>
      <c r="U142" s="22"/>
      <c r="V142" s="24"/>
    </row>
    <row r="143" spans="1:22" ht="31.5" x14ac:dyDescent="0.25">
      <c r="A143" s="21" t="s">
        <v>986</v>
      </c>
      <c r="B143" s="22">
        <v>44609</v>
      </c>
      <c r="C143" s="23" t="s">
        <v>30</v>
      </c>
      <c r="D143" s="24"/>
      <c r="E143" s="22"/>
      <c r="F143" s="23"/>
      <c r="G143" s="24"/>
      <c r="H143" s="24" t="s">
        <v>879</v>
      </c>
      <c r="I143" s="25"/>
      <c r="J143" s="9">
        <f t="shared" ref="J143:K162" si="10">I143</f>
        <v>0</v>
      </c>
      <c r="K143" s="9">
        <f t="shared" si="10"/>
        <v>0</v>
      </c>
      <c r="L143" s="25">
        <f t="shared" si="9"/>
        <v>0</v>
      </c>
      <c r="M143" s="25"/>
      <c r="N143" s="25"/>
      <c r="O143" s="25"/>
      <c r="P143" s="23"/>
      <c r="Q143" s="24"/>
      <c r="R143" s="24"/>
      <c r="S143" s="22"/>
      <c r="T143" s="22"/>
      <c r="U143" s="22"/>
      <c r="V143" s="24"/>
    </row>
    <row r="144" spans="1:22" x14ac:dyDescent="0.25">
      <c r="A144" s="21" t="s">
        <v>985</v>
      </c>
      <c r="B144" s="22">
        <v>44609</v>
      </c>
      <c r="C144" s="23">
        <v>545</v>
      </c>
      <c r="D144" s="24"/>
      <c r="E144" s="22"/>
      <c r="F144" s="23"/>
      <c r="G144" s="24"/>
      <c r="H144" s="24" t="s">
        <v>743</v>
      </c>
      <c r="I144" s="25"/>
      <c r="J144" s="9">
        <f t="shared" si="10"/>
        <v>0</v>
      </c>
      <c r="K144" s="9">
        <f t="shared" si="10"/>
        <v>0</v>
      </c>
      <c r="L144" s="25">
        <f t="shared" si="9"/>
        <v>0</v>
      </c>
      <c r="M144" s="25"/>
      <c r="N144" s="25"/>
      <c r="O144" s="25"/>
      <c r="P144" s="23"/>
      <c r="Q144" s="24"/>
      <c r="R144" s="24"/>
      <c r="S144" s="22"/>
      <c r="T144" s="22"/>
      <c r="U144" s="22"/>
      <c r="V144" s="24"/>
    </row>
    <row r="145" spans="1:22" ht="94.5" x14ac:dyDescent="0.25">
      <c r="A145" s="21" t="s">
        <v>984</v>
      </c>
      <c r="B145" s="22">
        <v>44609</v>
      </c>
      <c r="C145" s="23" t="s">
        <v>1050</v>
      </c>
      <c r="D145" s="24"/>
      <c r="E145" s="22"/>
      <c r="F145" s="23"/>
      <c r="G145" s="24"/>
      <c r="H145" s="24" t="s">
        <v>762</v>
      </c>
      <c r="I145" s="25"/>
      <c r="J145" s="9">
        <f t="shared" si="10"/>
        <v>0</v>
      </c>
      <c r="K145" s="9">
        <f t="shared" si="10"/>
        <v>0</v>
      </c>
      <c r="L145" s="25">
        <f t="shared" si="9"/>
        <v>0</v>
      </c>
      <c r="M145" s="25"/>
      <c r="N145" s="25"/>
      <c r="O145" s="25"/>
      <c r="P145" s="23"/>
      <c r="Q145" s="24"/>
      <c r="R145" s="24"/>
      <c r="S145" s="22"/>
      <c r="T145" s="22"/>
      <c r="U145" s="22"/>
      <c r="V145" s="24"/>
    </row>
    <row r="146" spans="1:22" ht="94.5" customHeight="1" x14ac:dyDescent="0.25">
      <c r="A146" s="21" t="s">
        <v>983</v>
      </c>
      <c r="B146" s="22">
        <v>44609</v>
      </c>
      <c r="C146" s="23" t="s">
        <v>30</v>
      </c>
      <c r="D146" s="24"/>
      <c r="E146" s="22"/>
      <c r="F146" s="23"/>
      <c r="G146" s="24"/>
      <c r="H146" s="24" t="s">
        <v>803</v>
      </c>
      <c r="I146" s="25"/>
      <c r="J146" s="9">
        <f t="shared" si="10"/>
        <v>0</v>
      </c>
      <c r="K146" s="9">
        <f t="shared" si="10"/>
        <v>0</v>
      </c>
      <c r="L146" s="25">
        <f t="shared" si="9"/>
        <v>0</v>
      </c>
      <c r="M146" s="25"/>
      <c r="N146" s="25"/>
      <c r="O146" s="25"/>
      <c r="P146" s="23"/>
      <c r="Q146" s="24"/>
      <c r="R146" s="24"/>
      <c r="S146" s="22"/>
      <c r="T146" s="22"/>
      <c r="U146" s="22"/>
      <c r="V146" s="24"/>
    </row>
    <row r="147" spans="1:22" ht="47.25" x14ac:dyDescent="0.25">
      <c r="A147" s="21" t="s">
        <v>1003</v>
      </c>
      <c r="B147" s="22">
        <v>44610</v>
      </c>
      <c r="C147" s="23" t="s">
        <v>955</v>
      </c>
      <c r="D147" s="24"/>
      <c r="E147" s="22"/>
      <c r="F147" s="23"/>
      <c r="G147" s="24"/>
      <c r="H147" s="24" t="s">
        <v>954</v>
      </c>
      <c r="I147" s="25"/>
      <c r="J147" s="9"/>
      <c r="K147" s="9"/>
      <c r="L147" s="25">
        <v>1067200</v>
      </c>
      <c r="M147" s="25">
        <v>1067200</v>
      </c>
      <c r="N147" s="25"/>
      <c r="O147" s="25"/>
      <c r="P147" s="7" t="s">
        <v>1054</v>
      </c>
      <c r="Q147" s="9"/>
      <c r="R147" s="9"/>
      <c r="S147" s="22">
        <v>44671</v>
      </c>
      <c r="T147" s="22"/>
      <c r="U147" s="22"/>
      <c r="V147" s="23"/>
    </row>
    <row r="148" spans="1:22" ht="63" x14ac:dyDescent="0.25">
      <c r="A148" s="21" t="s">
        <v>1002</v>
      </c>
      <c r="B148" s="22">
        <v>44610</v>
      </c>
      <c r="C148" s="23" t="s">
        <v>955</v>
      </c>
      <c r="D148" s="24"/>
      <c r="E148" s="22"/>
      <c r="F148" s="23"/>
      <c r="G148" s="24"/>
      <c r="H148" s="24" t="s">
        <v>893</v>
      </c>
      <c r="I148" s="25"/>
      <c r="J148" s="9">
        <f t="shared" si="10"/>
        <v>0</v>
      </c>
      <c r="K148" s="9">
        <f t="shared" si="10"/>
        <v>0</v>
      </c>
      <c r="L148" s="25">
        <f t="shared" si="9"/>
        <v>0</v>
      </c>
      <c r="M148" s="25"/>
      <c r="N148" s="25"/>
      <c r="O148" s="25"/>
      <c r="P148" s="23"/>
      <c r="Q148" s="24"/>
      <c r="R148" s="24"/>
      <c r="S148" s="22"/>
      <c r="T148" s="22"/>
      <c r="U148" s="22"/>
      <c r="V148" s="24"/>
    </row>
    <row r="149" spans="1:22" ht="409.5" x14ac:dyDescent="0.25">
      <c r="A149" s="21" t="s">
        <v>1001</v>
      </c>
      <c r="B149" s="22">
        <v>44610</v>
      </c>
      <c r="C149" s="23" t="s">
        <v>955</v>
      </c>
      <c r="D149" s="24"/>
      <c r="E149" s="22"/>
      <c r="F149" s="23"/>
      <c r="G149" s="24"/>
      <c r="H149" s="24" t="s">
        <v>954</v>
      </c>
      <c r="I149" s="25"/>
      <c r="J149" s="9"/>
      <c r="K149" s="9"/>
      <c r="L149" s="25">
        <f t="shared" si="9"/>
        <v>1323160</v>
      </c>
      <c r="M149" s="25">
        <v>1323160</v>
      </c>
      <c r="N149" s="25"/>
      <c r="O149" s="25"/>
      <c r="P149" s="24" t="s">
        <v>1055</v>
      </c>
      <c r="Q149" s="24"/>
      <c r="R149" s="24"/>
      <c r="S149" s="22">
        <v>44671</v>
      </c>
      <c r="T149" s="22"/>
      <c r="U149" s="22"/>
      <c r="V149" s="25"/>
    </row>
    <row r="150" spans="1:22" ht="47.25" x14ac:dyDescent="0.25">
      <c r="A150" s="21" t="s">
        <v>1000</v>
      </c>
      <c r="B150" s="22">
        <v>44610</v>
      </c>
      <c r="C150" s="23">
        <v>1416</v>
      </c>
      <c r="D150" s="24"/>
      <c r="E150" s="22"/>
      <c r="F150" s="23"/>
      <c r="G150" s="24"/>
      <c r="H150" s="24" t="s">
        <v>755</v>
      </c>
      <c r="I150" s="25"/>
      <c r="J150" s="9">
        <f t="shared" si="10"/>
        <v>0</v>
      </c>
      <c r="K150" s="9">
        <f t="shared" si="10"/>
        <v>0</v>
      </c>
      <c r="L150" s="25">
        <f t="shared" si="9"/>
        <v>0</v>
      </c>
      <c r="M150" s="25"/>
      <c r="N150" s="25"/>
      <c r="O150" s="25"/>
      <c r="P150" s="23"/>
      <c r="Q150" s="24"/>
      <c r="R150" s="24"/>
      <c r="S150" s="22"/>
      <c r="T150" s="22"/>
      <c r="U150" s="22"/>
      <c r="V150" s="24"/>
    </row>
    <row r="151" spans="1:22" ht="31.5" x14ac:dyDescent="0.25">
      <c r="A151" s="21" t="s">
        <v>999</v>
      </c>
      <c r="B151" s="22">
        <v>44610</v>
      </c>
      <c r="C151" s="23" t="s">
        <v>955</v>
      </c>
      <c r="D151" s="24"/>
      <c r="E151" s="22"/>
      <c r="F151" s="23"/>
      <c r="G151" s="24"/>
      <c r="H151" s="24" t="s">
        <v>954</v>
      </c>
      <c r="I151" s="25"/>
      <c r="J151" s="9">
        <f t="shared" si="10"/>
        <v>0</v>
      </c>
      <c r="K151" s="9">
        <f t="shared" si="10"/>
        <v>0</v>
      </c>
      <c r="L151" s="25">
        <f t="shared" si="9"/>
        <v>0</v>
      </c>
      <c r="M151" s="25"/>
      <c r="N151" s="25"/>
      <c r="O151" s="25"/>
      <c r="P151" s="23"/>
      <c r="Q151" s="24"/>
      <c r="R151" s="24"/>
      <c r="S151" s="22"/>
      <c r="T151" s="22"/>
      <c r="U151" s="22"/>
      <c r="V151" s="24"/>
    </row>
    <row r="152" spans="1:22" ht="31.5" x14ac:dyDescent="0.25">
      <c r="A152" s="21" t="s">
        <v>998</v>
      </c>
      <c r="B152" s="22">
        <v>44610</v>
      </c>
      <c r="C152" s="23" t="s">
        <v>955</v>
      </c>
      <c r="D152" s="24"/>
      <c r="E152" s="22"/>
      <c r="F152" s="23"/>
      <c r="G152" s="24"/>
      <c r="H152" s="24" t="s">
        <v>954</v>
      </c>
      <c r="I152" s="25"/>
      <c r="J152" s="9">
        <f t="shared" si="10"/>
        <v>0</v>
      </c>
      <c r="K152" s="9">
        <f t="shared" si="10"/>
        <v>0</v>
      </c>
      <c r="L152" s="25">
        <f t="shared" si="9"/>
        <v>0</v>
      </c>
      <c r="M152" s="25"/>
      <c r="N152" s="25"/>
      <c r="O152" s="25"/>
      <c r="P152" s="23"/>
      <c r="Q152" s="24"/>
      <c r="R152" s="24"/>
      <c r="S152" s="22"/>
      <c r="T152" s="22"/>
      <c r="U152" s="22"/>
      <c r="V152" s="24"/>
    </row>
    <row r="153" spans="1:22" ht="63" x14ac:dyDescent="0.25">
      <c r="A153" s="21" t="s">
        <v>997</v>
      </c>
      <c r="B153" s="22">
        <v>44610</v>
      </c>
      <c r="C153" s="23" t="s">
        <v>955</v>
      </c>
      <c r="D153" s="24"/>
      <c r="E153" s="22"/>
      <c r="F153" s="23"/>
      <c r="G153" s="24"/>
      <c r="H153" s="24" t="s">
        <v>893</v>
      </c>
      <c r="I153" s="25"/>
      <c r="J153" s="9">
        <f t="shared" si="10"/>
        <v>0</v>
      </c>
      <c r="K153" s="9">
        <f t="shared" si="10"/>
        <v>0</v>
      </c>
      <c r="L153" s="25">
        <f t="shared" si="9"/>
        <v>0</v>
      </c>
      <c r="M153" s="25"/>
      <c r="N153" s="25"/>
      <c r="O153" s="25"/>
      <c r="P153" s="23"/>
      <c r="Q153" s="24"/>
      <c r="R153" s="24"/>
      <c r="S153" s="22"/>
      <c r="T153" s="22"/>
      <c r="U153" s="22"/>
      <c r="V153" s="24"/>
    </row>
    <row r="154" spans="1:22" ht="31.5" x14ac:dyDescent="0.25">
      <c r="A154" s="21" t="s">
        <v>996</v>
      </c>
      <c r="B154" s="22">
        <v>44610</v>
      </c>
      <c r="C154" s="23" t="s">
        <v>955</v>
      </c>
      <c r="D154" s="24"/>
      <c r="E154" s="22"/>
      <c r="F154" s="23"/>
      <c r="G154" s="24"/>
      <c r="H154" s="24" t="s">
        <v>954</v>
      </c>
      <c r="I154" s="25"/>
      <c r="J154" s="9">
        <f t="shared" si="10"/>
        <v>0</v>
      </c>
      <c r="K154" s="9">
        <f t="shared" si="10"/>
        <v>0</v>
      </c>
      <c r="L154" s="25">
        <f t="shared" si="9"/>
        <v>0</v>
      </c>
      <c r="M154" s="25"/>
      <c r="N154" s="25"/>
      <c r="O154" s="25"/>
      <c r="P154" s="23"/>
      <c r="Q154" s="24"/>
      <c r="R154" s="24"/>
      <c r="S154" s="22"/>
      <c r="T154" s="22"/>
      <c r="U154" s="22"/>
      <c r="V154" s="24"/>
    </row>
    <row r="155" spans="1:22" ht="63" x14ac:dyDescent="0.25">
      <c r="A155" s="21" t="s">
        <v>995</v>
      </c>
      <c r="B155" s="22">
        <v>44610</v>
      </c>
      <c r="C155" s="23" t="s">
        <v>955</v>
      </c>
      <c r="D155" s="24"/>
      <c r="E155" s="22"/>
      <c r="F155" s="23"/>
      <c r="G155" s="24"/>
      <c r="H155" s="24" t="s">
        <v>893</v>
      </c>
      <c r="I155" s="25"/>
      <c r="J155" s="9">
        <f t="shared" si="10"/>
        <v>0</v>
      </c>
      <c r="K155" s="9">
        <f t="shared" si="10"/>
        <v>0</v>
      </c>
      <c r="L155" s="25">
        <f t="shared" si="9"/>
        <v>0</v>
      </c>
      <c r="M155" s="25"/>
      <c r="N155" s="25"/>
      <c r="O155" s="25"/>
      <c r="P155" s="23"/>
      <c r="Q155" s="24"/>
      <c r="R155" s="24"/>
      <c r="S155" s="22"/>
      <c r="T155" s="22"/>
      <c r="U155" s="22"/>
      <c r="V155" s="24"/>
    </row>
    <row r="156" spans="1:22" ht="31.5" x14ac:dyDescent="0.25">
      <c r="A156" s="21" t="s">
        <v>994</v>
      </c>
      <c r="B156" s="22">
        <v>44610</v>
      </c>
      <c r="C156" s="23" t="s">
        <v>955</v>
      </c>
      <c r="D156" s="24"/>
      <c r="E156" s="22"/>
      <c r="F156" s="23"/>
      <c r="G156" s="24"/>
      <c r="H156" s="24" t="s">
        <v>954</v>
      </c>
      <c r="I156" s="25"/>
      <c r="J156" s="9">
        <f t="shared" si="10"/>
        <v>0</v>
      </c>
      <c r="K156" s="9">
        <f t="shared" si="10"/>
        <v>0</v>
      </c>
      <c r="L156" s="25">
        <f t="shared" si="9"/>
        <v>0</v>
      </c>
      <c r="M156" s="25"/>
      <c r="N156" s="25"/>
      <c r="O156" s="25"/>
      <c r="P156" s="23"/>
      <c r="Q156" s="24"/>
      <c r="R156" s="24"/>
      <c r="S156" s="22"/>
      <c r="T156" s="22"/>
      <c r="U156" s="22"/>
      <c r="V156" s="24"/>
    </row>
    <row r="157" spans="1:22" ht="63" x14ac:dyDescent="0.25">
      <c r="A157" s="21" t="s">
        <v>993</v>
      </c>
      <c r="B157" s="22">
        <v>44610</v>
      </c>
      <c r="C157" s="23" t="s">
        <v>955</v>
      </c>
      <c r="D157" s="24"/>
      <c r="E157" s="22"/>
      <c r="F157" s="23"/>
      <c r="G157" s="24"/>
      <c r="H157" s="24" t="s">
        <v>893</v>
      </c>
      <c r="I157" s="25"/>
      <c r="J157" s="9">
        <f t="shared" si="10"/>
        <v>0</v>
      </c>
      <c r="K157" s="9">
        <f t="shared" si="10"/>
        <v>0</v>
      </c>
      <c r="L157" s="25">
        <f t="shared" si="9"/>
        <v>0</v>
      </c>
      <c r="M157" s="25"/>
      <c r="N157" s="25"/>
      <c r="O157" s="25"/>
      <c r="P157" s="23"/>
      <c r="Q157" s="24"/>
      <c r="R157" s="24"/>
      <c r="S157" s="22"/>
      <c r="T157" s="22"/>
      <c r="U157" s="22"/>
      <c r="V157" s="24"/>
    </row>
    <row r="158" spans="1:22" ht="63" x14ac:dyDescent="0.25">
      <c r="A158" s="21" t="s">
        <v>992</v>
      </c>
      <c r="B158" s="22">
        <v>44610</v>
      </c>
      <c r="C158" s="23" t="s">
        <v>955</v>
      </c>
      <c r="D158" s="24"/>
      <c r="E158" s="22"/>
      <c r="F158" s="23"/>
      <c r="G158" s="24"/>
      <c r="H158" s="24" t="s">
        <v>893</v>
      </c>
      <c r="I158" s="25"/>
      <c r="J158" s="9">
        <f t="shared" si="10"/>
        <v>0</v>
      </c>
      <c r="K158" s="9">
        <f t="shared" si="10"/>
        <v>0</v>
      </c>
      <c r="L158" s="25">
        <f t="shared" si="9"/>
        <v>0</v>
      </c>
      <c r="M158" s="25"/>
      <c r="N158" s="25"/>
      <c r="O158" s="25"/>
      <c r="P158" s="23"/>
      <c r="Q158" s="24"/>
      <c r="R158" s="24"/>
      <c r="S158" s="22"/>
      <c r="T158" s="22"/>
      <c r="U158" s="22"/>
      <c r="V158" s="24"/>
    </row>
    <row r="159" spans="1:22" ht="47.25" x14ac:dyDescent="0.25">
      <c r="A159" s="21" t="s">
        <v>1044</v>
      </c>
      <c r="B159" s="22">
        <v>44614</v>
      </c>
      <c r="C159" s="23" t="s">
        <v>1050</v>
      </c>
      <c r="D159" s="24"/>
      <c r="E159" s="22"/>
      <c r="F159" s="23"/>
      <c r="G159" s="24"/>
      <c r="H159" s="24" t="s">
        <v>881</v>
      </c>
      <c r="I159" s="25"/>
      <c r="J159" s="9">
        <f t="shared" si="10"/>
        <v>0</v>
      </c>
      <c r="K159" s="9">
        <f t="shared" si="10"/>
        <v>0</v>
      </c>
      <c r="L159" s="25">
        <f t="shared" si="9"/>
        <v>0</v>
      </c>
      <c r="M159" s="25"/>
      <c r="N159" s="25"/>
      <c r="O159" s="25"/>
      <c r="P159" s="23"/>
      <c r="Q159" s="24"/>
      <c r="R159" s="24"/>
      <c r="S159" s="22"/>
      <c r="T159" s="22"/>
      <c r="U159" s="22"/>
      <c r="V159" s="24"/>
    </row>
    <row r="160" spans="1:22" ht="31.5" x14ac:dyDescent="0.25">
      <c r="A160" s="21" t="s">
        <v>1043</v>
      </c>
      <c r="B160" s="22">
        <v>44614</v>
      </c>
      <c r="C160" s="23">
        <v>545</v>
      </c>
      <c r="D160" s="24"/>
      <c r="E160" s="22"/>
      <c r="F160" s="23"/>
      <c r="G160" s="24"/>
      <c r="H160" s="24" t="s">
        <v>744</v>
      </c>
      <c r="I160" s="25"/>
      <c r="J160" s="9">
        <f t="shared" si="10"/>
        <v>0</v>
      </c>
      <c r="K160" s="9">
        <f t="shared" si="10"/>
        <v>0</v>
      </c>
      <c r="L160" s="25">
        <f t="shared" si="9"/>
        <v>0</v>
      </c>
      <c r="M160" s="25"/>
      <c r="N160" s="25"/>
      <c r="O160" s="25"/>
      <c r="P160" s="23"/>
      <c r="Q160" s="24"/>
      <c r="R160" s="24"/>
      <c r="S160" s="22"/>
      <c r="T160" s="22"/>
      <c r="U160" s="22"/>
      <c r="V160" s="24"/>
    </row>
    <row r="161" spans="1:22" ht="78.75" x14ac:dyDescent="0.25">
      <c r="A161" s="21" t="s">
        <v>1042</v>
      </c>
      <c r="B161" s="22">
        <v>44614</v>
      </c>
      <c r="C161" s="23">
        <v>1416</v>
      </c>
      <c r="D161" s="24"/>
      <c r="E161" s="22"/>
      <c r="F161" s="23"/>
      <c r="G161" s="24"/>
      <c r="H161" s="24" t="s">
        <v>778</v>
      </c>
      <c r="I161" s="25"/>
      <c r="J161" s="9">
        <f t="shared" si="10"/>
        <v>0</v>
      </c>
      <c r="K161" s="9">
        <f t="shared" si="10"/>
        <v>0</v>
      </c>
      <c r="L161" s="25">
        <f t="shared" si="9"/>
        <v>0</v>
      </c>
      <c r="M161" s="25"/>
      <c r="N161" s="25"/>
      <c r="O161" s="25"/>
      <c r="P161" s="23"/>
      <c r="Q161" s="24"/>
      <c r="R161" s="24"/>
      <c r="S161" s="22"/>
      <c r="T161" s="22"/>
      <c r="U161" s="22"/>
      <c r="V161" s="24"/>
    </row>
    <row r="162" spans="1:22" x14ac:dyDescent="0.25">
      <c r="A162" s="21" t="s">
        <v>1041</v>
      </c>
      <c r="B162" s="22">
        <v>44614</v>
      </c>
      <c r="C162" s="23" t="s">
        <v>30</v>
      </c>
      <c r="D162" s="24"/>
      <c r="E162" s="22"/>
      <c r="F162" s="23"/>
      <c r="G162" s="24"/>
      <c r="H162" s="24" t="s">
        <v>885</v>
      </c>
      <c r="I162" s="25"/>
      <c r="J162" s="9">
        <f t="shared" si="10"/>
        <v>0</v>
      </c>
      <c r="K162" s="9">
        <f t="shared" si="10"/>
        <v>0</v>
      </c>
      <c r="L162" s="25">
        <f t="shared" si="9"/>
        <v>0</v>
      </c>
      <c r="M162" s="25"/>
      <c r="N162" s="25"/>
      <c r="O162" s="25"/>
      <c r="P162" s="23"/>
      <c r="Q162" s="24"/>
      <c r="R162" s="24"/>
      <c r="S162" s="22"/>
      <c r="T162" s="22"/>
      <c r="U162" s="22"/>
      <c r="V162" s="24"/>
    </row>
    <row r="163" spans="1:22" ht="94.5" x14ac:dyDescent="0.25">
      <c r="A163" s="21" t="s">
        <v>1040</v>
      </c>
      <c r="B163" s="22">
        <v>44614</v>
      </c>
      <c r="C163" s="23">
        <v>1688</v>
      </c>
      <c r="D163" s="24"/>
      <c r="E163" s="22"/>
      <c r="F163" s="23"/>
      <c r="G163" s="24"/>
      <c r="H163" s="24" t="s">
        <v>886</v>
      </c>
      <c r="I163" s="25"/>
      <c r="J163" s="9">
        <f t="shared" ref="J163:K179" si="11">I163</f>
        <v>0</v>
      </c>
      <c r="K163" s="9">
        <f t="shared" si="11"/>
        <v>0</v>
      </c>
      <c r="L163" s="25">
        <f t="shared" si="9"/>
        <v>0</v>
      </c>
      <c r="M163" s="25"/>
      <c r="N163" s="25"/>
      <c r="O163" s="25"/>
      <c r="P163" s="23"/>
      <c r="Q163" s="24"/>
      <c r="R163" s="24"/>
      <c r="S163" s="22"/>
      <c r="T163" s="22"/>
      <c r="U163" s="22"/>
      <c r="V163" s="24"/>
    </row>
    <row r="164" spans="1:22" ht="47.25" x14ac:dyDescent="0.25">
      <c r="A164" s="21" t="s">
        <v>1039</v>
      </c>
      <c r="B164" s="22">
        <v>44614</v>
      </c>
      <c r="C164" s="23">
        <v>545</v>
      </c>
      <c r="D164" s="24"/>
      <c r="E164" s="22"/>
      <c r="F164" s="23"/>
      <c r="G164" s="24"/>
      <c r="H164" s="24" t="s">
        <v>932</v>
      </c>
      <c r="I164" s="25"/>
      <c r="J164" s="9">
        <f t="shared" si="11"/>
        <v>0</v>
      </c>
      <c r="K164" s="9">
        <f t="shared" si="11"/>
        <v>0</v>
      </c>
      <c r="L164" s="25">
        <f t="shared" si="9"/>
        <v>0</v>
      </c>
      <c r="M164" s="25"/>
      <c r="N164" s="25"/>
      <c r="O164" s="25"/>
      <c r="P164" s="23"/>
      <c r="Q164" s="24"/>
      <c r="R164" s="24"/>
      <c r="S164" s="22"/>
      <c r="T164" s="22"/>
      <c r="U164" s="22"/>
      <c r="V164" s="24"/>
    </row>
    <row r="165" spans="1:22" ht="31.5" x14ac:dyDescent="0.25">
      <c r="A165" s="21" t="s">
        <v>1038</v>
      </c>
      <c r="B165" s="22">
        <v>44614</v>
      </c>
      <c r="C165" s="23" t="s">
        <v>30</v>
      </c>
      <c r="D165" s="24"/>
      <c r="E165" s="22"/>
      <c r="F165" s="23"/>
      <c r="G165" s="24"/>
      <c r="H165" s="24" t="s">
        <v>877</v>
      </c>
      <c r="I165" s="25"/>
      <c r="J165" s="9">
        <f t="shared" si="11"/>
        <v>0</v>
      </c>
      <c r="K165" s="9">
        <f t="shared" si="11"/>
        <v>0</v>
      </c>
      <c r="L165" s="25">
        <f t="shared" si="9"/>
        <v>0</v>
      </c>
      <c r="M165" s="25"/>
      <c r="N165" s="25"/>
      <c r="O165" s="25"/>
      <c r="P165" s="23"/>
      <c r="Q165" s="24"/>
      <c r="R165" s="24"/>
      <c r="S165" s="22"/>
      <c r="T165" s="22"/>
      <c r="U165" s="22"/>
      <c r="V165" s="24"/>
    </row>
    <row r="166" spans="1:22" ht="47.25" x14ac:dyDescent="0.25">
      <c r="A166" s="21" t="s">
        <v>1037</v>
      </c>
      <c r="B166" s="22">
        <v>44614</v>
      </c>
      <c r="C166" s="23">
        <v>545</v>
      </c>
      <c r="D166" s="24"/>
      <c r="E166" s="22"/>
      <c r="F166" s="23"/>
      <c r="G166" s="24"/>
      <c r="H166" s="24" t="s">
        <v>882</v>
      </c>
      <c r="I166" s="25"/>
      <c r="J166" s="9">
        <f t="shared" si="11"/>
        <v>0</v>
      </c>
      <c r="K166" s="9">
        <f t="shared" si="11"/>
        <v>0</v>
      </c>
      <c r="L166" s="25">
        <f t="shared" si="9"/>
        <v>0</v>
      </c>
      <c r="M166" s="25"/>
      <c r="N166" s="25"/>
      <c r="O166" s="25"/>
      <c r="P166" s="23"/>
      <c r="Q166" s="24"/>
      <c r="R166" s="24"/>
      <c r="S166" s="22"/>
      <c r="T166" s="22"/>
      <c r="U166" s="22"/>
      <c r="V166" s="24"/>
    </row>
    <row r="167" spans="1:22" ht="47.25" x14ac:dyDescent="0.25">
      <c r="A167" s="21" t="s">
        <v>1036</v>
      </c>
      <c r="B167" s="22">
        <v>44614</v>
      </c>
      <c r="C167" s="23">
        <v>545</v>
      </c>
      <c r="D167" s="24"/>
      <c r="E167" s="22"/>
      <c r="F167" s="23"/>
      <c r="G167" s="24"/>
      <c r="H167" s="24" t="s">
        <v>932</v>
      </c>
      <c r="I167" s="25"/>
      <c r="J167" s="9">
        <f t="shared" si="11"/>
        <v>0</v>
      </c>
      <c r="K167" s="9">
        <f t="shared" si="11"/>
        <v>0</v>
      </c>
      <c r="L167" s="25">
        <f t="shared" si="9"/>
        <v>0</v>
      </c>
      <c r="M167" s="25"/>
      <c r="N167" s="25"/>
      <c r="O167" s="25"/>
      <c r="P167" s="23"/>
      <c r="Q167" s="24"/>
      <c r="R167" s="24"/>
      <c r="S167" s="22"/>
      <c r="T167" s="22"/>
      <c r="U167" s="22"/>
      <c r="V167" s="24"/>
    </row>
    <row r="168" spans="1:22" ht="78.75" x14ac:dyDescent="0.25">
      <c r="A168" s="21" t="s">
        <v>1035</v>
      </c>
      <c r="B168" s="22">
        <v>44614</v>
      </c>
      <c r="C168" s="23">
        <v>545</v>
      </c>
      <c r="D168" s="24"/>
      <c r="E168" s="22"/>
      <c r="F168" s="23"/>
      <c r="G168" s="24"/>
      <c r="H168" s="24" t="s">
        <v>628</v>
      </c>
      <c r="I168" s="25"/>
      <c r="J168" s="9">
        <f t="shared" si="11"/>
        <v>0</v>
      </c>
      <c r="K168" s="9">
        <f t="shared" si="11"/>
        <v>0</v>
      </c>
      <c r="L168" s="25">
        <f t="shared" si="9"/>
        <v>0</v>
      </c>
      <c r="M168" s="25"/>
      <c r="N168" s="25"/>
      <c r="O168" s="25"/>
      <c r="P168" s="23"/>
      <c r="Q168" s="24"/>
      <c r="R168" s="24"/>
      <c r="S168" s="22"/>
      <c r="T168" s="22"/>
      <c r="U168" s="22"/>
      <c r="V168" s="24"/>
    </row>
    <row r="169" spans="1:22" ht="78.75" x14ac:dyDescent="0.25">
      <c r="A169" s="21" t="s">
        <v>1034</v>
      </c>
      <c r="B169" s="22">
        <v>44614</v>
      </c>
      <c r="C169" s="23">
        <v>1416</v>
      </c>
      <c r="D169" s="24"/>
      <c r="E169" s="22"/>
      <c r="F169" s="23"/>
      <c r="G169" s="24"/>
      <c r="H169" s="24" t="s">
        <v>779</v>
      </c>
      <c r="I169" s="25"/>
      <c r="J169" s="9">
        <f t="shared" si="11"/>
        <v>0</v>
      </c>
      <c r="K169" s="9">
        <f t="shared" si="11"/>
        <v>0</v>
      </c>
      <c r="L169" s="25">
        <f t="shared" si="9"/>
        <v>0</v>
      </c>
      <c r="M169" s="25"/>
      <c r="N169" s="25"/>
      <c r="O169" s="25"/>
      <c r="P169" s="23"/>
      <c r="Q169" s="24"/>
      <c r="R169" s="24"/>
      <c r="S169" s="22"/>
      <c r="T169" s="22"/>
      <c r="U169" s="22"/>
      <c r="V169" s="24"/>
    </row>
    <row r="170" spans="1:22" ht="31.5" x14ac:dyDescent="0.25">
      <c r="A170" s="21" t="s">
        <v>1033</v>
      </c>
      <c r="B170" s="22">
        <v>44614</v>
      </c>
      <c r="C170" s="23" t="s">
        <v>1050</v>
      </c>
      <c r="D170" s="24"/>
      <c r="E170" s="22"/>
      <c r="F170" s="23"/>
      <c r="G170" s="24"/>
      <c r="H170" s="24" t="s">
        <v>956</v>
      </c>
      <c r="I170" s="25"/>
      <c r="J170" s="9">
        <f t="shared" si="11"/>
        <v>0</v>
      </c>
      <c r="K170" s="9">
        <f t="shared" si="11"/>
        <v>0</v>
      </c>
      <c r="L170" s="25">
        <f t="shared" si="9"/>
        <v>0</v>
      </c>
      <c r="M170" s="25"/>
      <c r="N170" s="25"/>
      <c r="O170" s="25"/>
      <c r="P170" s="23"/>
      <c r="Q170" s="24"/>
      <c r="R170" s="24"/>
      <c r="S170" s="22"/>
      <c r="T170" s="22"/>
      <c r="U170" s="22"/>
      <c r="V170" s="24"/>
    </row>
    <row r="171" spans="1:22" ht="31.5" x14ac:dyDescent="0.25">
      <c r="A171" s="21" t="s">
        <v>1032</v>
      </c>
      <c r="B171" s="22">
        <v>44614</v>
      </c>
      <c r="C171" s="23">
        <v>545</v>
      </c>
      <c r="D171" s="24"/>
      <c r="E171" s="22"/>
      <c r="F171" s="23"/>
      <c r="G171" s="24"/>
      <c r="H171" s="24" t="s">
        <v>637</v>
      </c>
      <c r="I171" s="25"/>
      <c r="J171" s="9">
        <f t="shared" si="11"/>
        <v>0</v>
      </c>
      <c r="K171" s="9">
        <f t="shared" si="11"/>
        <v>0</v>
      </c>
      <c r="L171" s="25">
        <f t="shared" si="9"/>
        <v>0</v>
      </c>
      <c r="M171" s="25"/>
      <c r="N171" s="25"/>
      <c r="O171" s="25"/>
      <c r="P171" s="23"/>
      <c r="Q171" s="24"/>
      <c r="R171" s="24"/>
      <c r="S171" s="22"/>
      <c r="T171" s="22"/>
      <c r="U171" s="22"/>
      <c r="V171" s="24"/>
    </row>
    <row r="172" spans="1:22" ht="94.5" x14ac:dyDescent="0.25">
      <c r="A172" s="21" t="s">
        <v>1031</v>
      </c>
      <c r="B172" s="22">
        <v>44614</v>
      </c>
      <c r="C172" s="23" t="s">
        <v>30</v>
      </c>
      <c r="D172" s="24"/>
      <c r="E172" s="22"/>
      <c r="F172" s="23"/>
      <c r="G172" s="24"/>
      <c r="H172" s="24" t="s">
        <v>876</v>
      </c>
      <c r="I172" s="25"/>
      <c r="J172" s="9">
        <f t="shared" si="11"/>
        <v>0</v>
      </c>
      <c r="K172" s="9">
        <f t="shared" si="11"/>
        <v>0</v>
      </c>
      <c r="L172" s="25">
        <f t="shared" si="9"/>
        <v>0</v>
      </c>
      <c r="M172" s="25"/>
      <c r="N172" s="25"/>
      <c r="O172" s="25"/>
      <c r="P172" s="23"/>
      <c r="Q172" s="24"/>
      <c r="R172" s="24"/>
      <c r="S172" s="22"/>
      <c r="T172" s="22"/>
      <c r="U172" s="22"/>
      <c r="V172" s="24"/>
    </row>
    <row r="173" spans="1:22" x14ac:dyDescent="0.25">
      <c r="A173" s="21" t="s">
        <v>1030</v>
      </c>
      <c r="B173" s="22">
        <v>44614</v>
      </c>
      <c r="C173" s="23">
        <v>545</v>
      </c>
      <c r="D173" s="24"/>
      <c r="E173" s="22"/>
      <c r="F173" s="23"/>
      <c r="G173" s="24"/>
      <c r="H173" s="24" t="s">
        <v>883</v>
      </c>
      <c r="I173" s="25"/>
      <c r="J173" s="9">
        <f t="shared" si="11"/>
        <v>0</v>
      </c>
      <c r="K173" s="9">
        <f t="shared" si="11"/>
        <v>0</v>
      </c>
      <c r="L173" s="25">
        <f t="shared" si="9"/>
        <v>0</v>
      </c>
      <c r="M173" s="25"/>
      <c r="N173" s="25"/>
      <c r="O173" s="25"/>
      <c r="P173" s="23"/>
      <c r="Q173" s="24"/>
      <c r="R173" s="24"/>
      <c r="S173" s="22"/>
      <c r="T173" s="22"/>
      <c r="U173" s="22"/>
      <c r="V173" s="24"/>
    </row>
    <row r="174" spans="1:22" ht="47.25" x14ac:dyDescent="0.25">
      <c r="A174" s="21" t="s">
        <v>1029</v>
      </c>
      <c r="B174" s="22">
        <v>44614</v>
      </c>
      <c r="C174" s="23">
        <v>545</v>
      </c>
      <c r="D174" s="24"/>
      <c r="E174" s="22"/>
      <c r="F174" s="23"/>
      <c r="G174" s="24"/>
      <c r="H174" s="24" t="s">
        <v>889</v>
      </c>
      <c r="I174" s="25"/>
      <c r="J174" s="9">
        <f t="shared" si="11"/>
        <v>0</v>
      </c>
      <c r="K174" s="9">
        <f t="shared" si="11"/>
        <v>0</v>
      </c>
      <c r="L174" s="25">
        <f t="shared" si="9"/>
        <v>0</v>
      </c>
      <c r="M174" s="25"/>
      <c r="N174" s="25"/>
      <c r="O174" s="25"/>
      <c r="P174" s="23"/>
      <c r="Q174" s="24"/>
      <c r="R174" s="24"/>
      <c r="S174" s="22"/>
      <c r="T174" s="22"/>
      <c r="U174" s="22"/>
      <c r="V174" s="24"/>
    </row>
    <row r="175" spans="1:22" ht="63" x14ac:dyDescent="0.25">
      <c r="A175" s="21" t="s">
        <v>1028</v>
      </c>
      <c r="B175" s="22">
        <v>44614</v>
      </c>
      <c r="C175" s="23">
        <v>545</v>
      </c>
      <c r="D175" s="24"/>
      <c r="E175" s="22"/>
      <c r="F175" s="23"/>
      <c r="G175" s="24"/>
      <c r="H175" s="24" t="s">
        <v>651</v>
      </c>
      <c r="I175" s="25"/>
      <c r="J175" s="9">
        <f t="shared" si="11"/>
        <v>0</v>
      </c>
      <c r="K175" s="9">
        <f t="shared" si="11"/>
        <v>0</v>
      </c>
      <c r="L175" s="25">
        <f t="shared" si="9"/>
        <v>0</v>
      </c>
      <c r="M175" s="25"/>
      <c r="N175" s="25"/>
      <c r="O175" s="25"/>
      <c r="P175" s="23"/>
      <c r="Q175" s="24"/>
      <c r="R175" s="24"/>
      <c r="S175" s="22"/>
      <c r="T175" s="22"/>
      <c r="U175" s="22"/>
      <c r="V175" s="24"/>
    </row>
    <row r="176" spans="1:22" x14ac:dyDescent="0.25">
      <c r="A176" s="21" t="s">
        <v>1027</v>
      </c>
      <c r="B176" s="22">
        <v>44614</v>
      </c>
      <c r="C176" s="23">
        <v>545</v>
      </c>
      <c r="D176" s="24"/>
      <c r="E176" s="22"/>
      <c r="F176" s="23"/>
      <c r="G176" s="24"/>
      <c r="H176" s="24" t="s">
        <v>888</v>
      </c>
      <c r="I176" s="25"/>
      <c r="J176" s="9">
        <f t="shared" si="11"/>
        <v>0</v>
      </c>
      <c r="K176" s="9">
        <f t="shared" si="11"/>
        <v>0</v>
      </c>
      <c r="L176" s="25">
        <f t="shared" si="9"/>
        <v>0</v>
      </c>
      <c r="M176" s="25"/>
      <c r="N176" s="25"/>
      <c r="O176" s="25"/>
      <c r="P176" s="23"/>
      <c r="Q176" s="24"/>
      <c r="R176" s="24"/>
      <c r="S176" s="22"/>
      <c r="T176" s="22"/>
      <c r="U176" s="22"/>
      <c r="V176" s="24"/>
    </row>
    <row r="177" spans="1:22" ht="47.25" x14ac:dyDescent="0.25">
      <c r="A177" s="21" t="s">
        <v>1026</v>
      </c>
      <c r="B177" s="22">
        <v>44614</v>
      </c>
      <c r="C177" s="23">
        <v>545</v>
      </c>
      <c r="D177" s="24"/>
      <c r="E177" s="22"/>
      <c r="F177" s="23"/>
      <c r="G177" s="24"/>
      <c r="H177" s="24" t="s">
        <v>887</v>
      </c>
      <c r="I177" s="25"/>
      <c r="J177" s="9">
        <f t="shared" si="11"/>
        <v>0</v>
      </c>
      <c r="K177" s="9">
        <f t="shared" si="11"/>
        <v>0</v>
      </c>
      <c r="L177" s="25">
        <f t="shared" si="9"/>
        <v>0</v>
      </c>
      <c r="M177" s="25"/>
      <c r="N177" s="25"/>
      <c r="O177" s="25"/>
      <c r="P177" s="23"/>
      <c r="Q177" s="24"/>
      <c r="R177" s="24"/>
      <c r="S177" s="22"/>
      <c r="T177" s="22"/>
      <c r="U177" s="22"/>
      <c r="V177" s="24"/>
    </row>
    <row r="178" spans="1:22" ht="47.25" x14ac:dyDescent="0.25">
      <c r="A178" s="21" t="s">
        <v>1024</v>
      </c>
      <c r="B178" s="22">
        <v>44614</v>
      </c>
      <c r="C178" s="23">
        <v>545</v>
      </c>
      <c r="D178" s="24"/>
      <c r="E178" s="22"/>
      <c r="F178" s="23"/>
      <c r="G178" s="24"/>
      <c r="H178" s="24" t="s">
        <v>909</v>
      </c>
      <c r="I178" s="25"/>
      <c r="J178" s="9">
        <f t="shared" si="11"/>
        <v>0</v>
      </c>
      <c r="K178" s="9">
        <f t="shared" si="11"/>
        <v>0</v>
      </c>
      <c r="L178" s="25">
        <f t="shared" si="9"/>
        <v>0</v>
      </c>
      <c r="M178" s="25"/>
      <c r="N178" s="25"/>
      <c r="O178" s="25"/>
      <c r="P178" s="23"/>
      <c r="Q178" s="24"/>
      <c r="R178" s="24"/>
      <c r="S178" s="22"/>
      <c r="T178" s="22"/>
      <c r="U178" s="22"/>
      <c r="V178" s="24"/>
    </row>
    <row r="179" spans="1:22" ht="31.5" x14ac:dyDescent="0.25">
      <c r="A179" s="21" t="s">
        <v>1025</v>
      </c>
      <c r="B179" s="22">
        <v>44614</v>
      </c>
      <c r="C179" s="23"/>
      <c r="D179" s="24"/>
      <c r="E179" s="22"/>
      <c r="F179" s="23"/>
      <c r="G179" s="24"/>
      <c r="H179" s="24" t="s">
        <v>880</v>
      </c>
      <c r="I179" s="25"/>
      <c r="J179" s="9">
        <f t="shared" si="11"/>
        <v>0</v>
      </c>
      <c r="K179" s="9">
        <f t="shared" si="11"/>
        <v>0</v>
      </c>
      <c r="L179" s="25">
        <f t="shared" si="9"/>
        <v>0</v>
      </c>
      <c r="M179" s="25"/>
      <c r="N179" s="25"/>
      <c r="O179" s="25"/>
      <c r="P179" s="23"/>
      <c r="Q179" s="24"/>
      <c r="R179" s="24"/>
      <c r="S179" s="22"/>
      <c r="T179" s="22"/>
      <c r="U179" s="22"/>
      <c r="V179" s="24"/>
    </row>
  </sheetData>
  <autoFilter ref="A1:V179">
    <filterColumn colId="11" showButton="0"/>
    <filterColumn colId="12" showButton="0"/>
    <filterColumn colId="13" showButton="0"/>
    <filterColumn colId="18" showButton="0"/>
    <filterColumn colId="19" showButton="0"/>
    <sortState ref="A4:CE356">
      <sortCondition ref="A1:A356"/>
    </sortState>
  </autoFilter>
  <mergeCells count="17">
    <mergeCell ref="A1:A2"/>
    <mergeCell ref="B1:B2"/>
    <mergeCell ref="I1:I2"/>
    <mergeCell ref="J1:J2"/>
    <mergeCell ref="K1:K2"/>
    <mergeCell ref="D1:D2"/>
    <mergeCell ref="E1:E2"/>
    <mergeCell ref="F1:F2"/>
    <mergeCell ref="G1:G2"/>
    <mergeCell ref="H1:H2"/>
    <mergeCell ref="L1:O1"/>
    <mergeCell ref="P1:P2"/>
    <mergeCell ref="Q1:Q2"/>
    <mergeCell ref="R1:R2"/>
    <mergeCell ref="S1:U1"/>
    <mergeCell ref="C1:C2"/>
    <mergeCell ref="V1:V2"/>
  </mergeCells>
  <pageMargins left="0.7" right="0.7" top="0.75" bottom="0.75" header="0.3" footer="0.3"/>
  <pageSetup paperSize="9" scale="1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переходящие на 2022 года</vt:lpstr>
      <vt:lpstr>2022 год</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2022-02-28T11:51:49Z</dcterms:modified>
</cp:coreProperties>
</file>