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tabRatio="710" activeTab="7"/>
  </bookViews>
  <sheets>
    <sheet name="переходящие на 2022 года" sheetId="3" r:id="rId1"/>
    <sheet name="2022 год" sheetId="5" r:id="rId2"/>
    <sheet name="1416" sheetId="6" r:id="rId3"/>
    <sheet name="1512 вич" sheetId="7" r:id="rId4"/>
    <sheet name="1512 туб" sheetId="8" r:id="rId5"/>
    <sheet name="1688" sheetId="9" r:id="rId6"/>
    <sheet name="545" sheetId="13" r:id="rId7"/>
    <sheet name="69-р" sheetId="11" r:id="rId8"/>
  </sheets>
  <definedNames>
    <definedName name="_xlnm._FilterDatabase" localSheetId="2" hidden="1">'1416'!$A$1:$T$162</definedName>
    <definedName name="_xlnm._FilterDatabase" localSheetId="3" hidden="1">'1512 вич'!$A$1:$X$80</definedName>
    <definedName name="_xlnm._FilterDatabase" localSheetId="4" hidden="1">'1512 туб'!$A$1:$BC$47</definedName>
    <definedName name="_xlnm._FilterDatabase" localSheetId="5" hidden="1">'1688'!$A$1:$X$39</definedName>
    <definedName name="_xlnm._FilterDatabase" localSheetId="1" hidden="1">'2022 год'!$A$1:$AA$281</definedName>
    <definedName name="_xlnm._FilterDatabase" localSheetId="6" hidden="1">'545'!$A$1:$Y$79</definedName>
    <definedName name="_xlnm._FilterDatabase" localSheetId="7" hidden="1">'69-р'!$A$1:$Y$22</definedName>
    <definedName name="_xlnm._FilterDatabase" localSheetId="0" hidden="1">'переходящие на 2022 года'!$A$1:$Y$140</definedName>
    <definedName name="_xlnm.Print_Area" localSheetId="1">'2022 год'!$A$1:$AA$281</definedName>
    <definedName name="_xlnm.Print_Area" localSheetId="0">'переходящие на 2022 года'!$A$1:$Y$140</definedName>
  </definedNames>
  <calcPr calcId="152511"/>
</workbook>
</file>

<file path=xl/calcChain.xml><?xml version="1.0" encoding="utf-8"?>
<calcChain xmlns="http://schemas.openxmlformats.org/spreadsheetml/2006/main">
  <c r="L3" i="8" l="1"/>
  <c r="M3" i="8"/>
  <c r="O3" i="8"/>
  <c r="L4" i="8"/>
  <c r="M4" i="8"/>
  <c r="O4" i="8"/>
  <c r="L5" i="8"/>
  <c r="M5" i="8"/>
  <c r="O5" i="8"/>
  <c r="L6" i="8"/>
  <c r="M6" i="8"/>
  <c r="O6" i="8"/>
  <c r="L7" i="8"/>
  <c r="M7" i="8"/>
  <c r="O7" i="8"/>
  <c r="L8" i="8"/>
  <c r="M8" i="8"/>
  <c r="O8" i="8"/>
  <c r="L9" i="8"/>
  <c r="M9" i="8"/>
  <c r="O9" i="8"/>
  <c r="L10" i="8"/>
  <c r="M10" i="8"/>
  <c r="O10" i="8"/>
  <c r="L11" i="8"/>
  <c r="M11" i="8"/>
  <c r="O11" i="8"/>
  <c r="L12" i="8"/>
  <c r="M12" i="8"/>
  <c r="O12" i="8"/>
  <c r="L13" i="8"/>
  <c r="M13" i="8"/>
  <c r="O13" i="8"/>
  <c r="L14" i="8"/>
  <c r="M14" i="8"/>
  <c r="O14" i="8"/>
  <c r="L15" i="8"/>
  <c r="M15" i="8"/>
  <c r="O15" i="8"/>
  <c r="L16" i="8"/>
  <c r="M16" i="8"/>
  <c r="O16" i="8"/>
  <c r="L17" i="8"/>
  <c r="M17" i="8"/>
  <c r="O17" i="8"/>
  <c r="L18" i="8"/>
  <c r="M18" i="8"/>
  <c r="O18" i="8"/>
  <c r="L19" i="8"/>
  <c r="M19" i="8"/>
  <c r="O19" i="8"/>
  <c r="L20" i="8"/>
  <c r="M20" i="8"/>
  <c r="O20" i="8"/>
  <c r="L21" i="8"/>
  <c r="M21" i="8"/>
  <c r="O21" i="8"/>
  <c r="L22" i="8"/>
  <c r="M22" i="8"/>
  <c r="O22" i="8"/>
  <c r="L23" i="8"/>
  <c r="M23" i="8"/>
  <c r="O23" i="8"/>
  <c r="L24" i="8"/>
  <c r="M24" i="8"/>
  <c r="O24" i="8"/>
  <c r="L25" i="8"/>
  <c r="M25" i="8"/>
  <c r="O25" i="8"/>
  <c r="L26" i="8"/>
  <c r="M26" i="8"/>
  <c r="O26" i="8"/>
  <c r="L27" i="8"/>
  <c r="M27" i="8"/>
  <c r="O27" i="8"/>
  <c r="L28" i="8"/>
  <c r="M28" i="8"/>
  <c r="O28" i="8"/>
  <c r="L29" i="8"/>
  <c r="M29" i="8"/>
  <c r="O29" i="8"/>
  <c r="L30" i="8"/>
  <c r="M30" i="8"/>
  <c r="O30" i="8"/>
  <c r="L31" i="8"/>
  <c r="M31" i="8"/>
  <c r="O31" i="8"/>
  <c r="L32" i="8"/>
  <c r="M32" i="8"/>
  <c r="O32" i="8"/>
  <c r="L33" i="8"/>
  <c r="M33" i="8"/>
  <c r="O33" i="8"/>
  <c r="L34" i="8"/>
  <c r="M34" i="8"/>
  <c r="O34" i="8"/>
  <c r="L35" i="8"/>
  <c r="M35" i="8"/>
  <c r="O35" i="8"/>
  <c r="L36" i="8"/>
  <c r="M36" i="8"/>
  <c r="O36" i="8"/>
  <c r="L37" i="8"/>
  <c r="M37" i="8"/>
  <c r="O37" i="8"/>
  <c r="L38" i="8"/>
  <c r="M38" i="8"/>
  <c r="O38" i="8"/>
  <c r="L39" i="8"/>
  <c r="M39" i="8"/>
  <c r="O39" i="8"/>
  <c r="L40" i="8"/>
  <c r="M40" i="8"/>
  <c r="O40" i="8"/>
  <c r="L41" i="8"/>
  <c r="M41" i="8"/>
  <c r="O41" i="8"/>
  <c r="L42" i="8"/>
  <c r="M42" i="8"/>
  <c r="O42" i="8"/>
  <c r="L43" i="8"/>
  <c r="M43" i="8"/>
  <c r="O43" i="8"/>
  <c r="L44" i="8"/>
  <c r="M44" i="8"/>
  <c r="O44" i="8"/>
  <c r="L45" i="8"/>
  <c r="M45" i="8"/>
  <c r="O45" i="8"/>
  <c r="L46" i="8"/>
  <c r="M46" i="8"/>
  <c r="O46" i="8"/>
  <c r="L47" i="8"/>
  <c r="M47" i="8"/>
  <c r="O47" i="8"/>
  <c r="M16" i="6"/>
  <c r="M17" i="6"/>
  <c r="M18" i="6"/>
  <c r="M20" i="6"/>
  <c r="M21" i="6"/>
  <c r="M22" i="6"/>
  <c r="M25" i="6"/>
  <c r="M26" i="6"/>
  <c r="M27" i="6"/>
  <c r="M30" i="6"/>
  <c r="M33" i="6"/>
  <c r="M34" i="6"/>
  <c r="M37" i="6"/>
  <c r="M39" i="6"/>
  <c r="M41" i="6"/>
  <c r="M42" i="6"/>
  <c r="M43" i="6"/>
  <c r="M44" i="6"/>
  <c r="M45" i="6"/>
  <c r="M46" i="6"/>
  <c r="M47" i="6"/>
  <c r="M48" i="6"/>
  <c r="M49" i="6"/>
  <c r="M50" i="6"/>
  <c r="P51" i="6"/>
  <c r="M51" i="6" s="1"/>
  <c r="M52" i="6"/>
  <c r="M53" i="6"/>
  <c r="M54" i="6"/>
  <c r="M55" i="6"/>
  <c r="P56" i="6"/>
  <c r="M56" i="6" s="1"/>
  <c r="M57" i="6"/>
  <c r="M58" i="6"/>
  <c r="M59" i="6"/>
  <c r="M60" i="6"/>
  <c r="M61" i="6"/>
  <c r="M62" i="6"/>
  <c r="M63" i="6"/>
  <c r="M64" i="6"/>
  <c r="M65" i="6"/>
  <c r="M66" i="6"/>
  <c r="M67" i="6"/>
  <c r="M68" i="6"/>
  <c r="M69" i="6"/>
  <c r="M70" i="6"/>
  <c r="M71"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Q22" i="11" l="1"/>
  <c r="L22" i="11"/>
  <c r="Q21" i="11"/>
  <c r="L21" i="11"/>
  <c r="Q20" i="11"/>
  <c r="L20" i="11"/>
  <c r="M20" i="11" s="1"/>
  <c r="Q19" i="11"/>
  <c r="L19" i="11"/>
  <c r="M19" i="11" s="1"/>
  <c r="Q18" i="11"/>
  <c r="L18" i="11"/>
  <c r="M18" i="11" s="1"/>
  <c r="Q17" i="11"/>
  <c r="L17" i="11"/>
  <c r="Q16" i="11"/>
  <c r="L16" i="11"/>
  <c r="Q15" i="11"/>
  <c r="L15" i="11"/>
  <c r="M15" i="11" s="1"/>
  <c r="Q14" i="11"/>
  <c r="L14" i="11"/>
  <c r="Q13" i="11"/>
  <c r="L13" i="11"/>
  <c r="Q12" i="11"/>
  <c r="L12" i="11"/>
  <c r="Q11" i="11"/>
  <c r="L11" i="11"/>
  <c r="Q10" i="11"/>
  <c r="L10" i="11"/>
  <c r="M10" i="11" s="1"/>
  <c r="Q9" i="11"/>
  <c r="L9" i="11"/>
  <c r="M9" i="11" s="1"/>
  <c r="Q8" i="11"/>
  <c r="L8" i="11"/>
  <c r="Q7" i="11"/>
  <c r="L7" i="11"/>
  <c r="M7" i="11" s="1"/>
  <c r="Q6" i="11"/>
  <c r="L6" i="11"/>
  <c r="Q5" i="11"/>
  <c r="Q4" i="11"/>
  <c r="L4" i="11"/>
  <c r="M4" i="11" s="1"/>
  <c r="Q79" i="13"/>
  <c r="L79" i="13"/>
  <c r="Q78" i="13"/>
  <c r="L78" i="13"/>
  <c r="Q77" i="13"/>
  <c r="L77" i="13"/>
  <c r="Q76" i="13"/>
  <c r="L76" i="13"/>
  <c r="Q75" i="13"/>
  <c r="L75" i="13"/>
  <c r="Q74" i="13"/>
  <c r="L74" i="13"/>
  <c r="Q73" i="13"/>
  <c r="L73" i="13"/>
  <c r="Q72" i="13"/>
  <c r="L72" i="13"/>
  <c r="Q71" i="13"/>
  <c r="L71" i="13"/>
  <c r="Q70" i="13"/>
  <c r="L70" i="13"/>
  <c r="Q69" i="13"/>
  <c r="L69" i="13"/>
  <c r="Q68" i="13"/>
  <c r="L68" i="13"/>
  <c r="M68" i="13" s="1"/>
  <c r="Q67" i="13"/>
  <c r="L67" i="13"/>
  <c r="Q66" i="13"/>
  <c r="L66" i="13"/>
  <c r="Q65" i="13"/>
  <c r="L65" i="13"/>
  <c r="Q64" i="13"/>
  <c r="L64" i="13"/>
  <c r="M64" i="13" s="1"/>
  <c r="Q63" i="13"/>
  <c r="L63" i="13"/>
  <c r="Q62" i="13"/>
  <c r="L62" i="13"/>
  <c r="Q61" i="13"/>
  <c r="L61" i="13"/>
  <c r="Q60" i="13"/>
  <c r="L60" i="13"/>
  <c r="Q59" i="13"/>
  <c r="L59" i="13"/>
  <c r="Q58" i="13"/>
  <c r="L58" i="13"/>
  <c r="Q57" i="13"/>
  <c r="L57" i="13"/>
  <c r="Q56" i="13"/>
  <c r="L56" i="13"/>
  <c r="Q55" i="13"/>
  <c r="L55" i="13"/>
  <c r="Q54" i="13"/>
  <c r="L54" i="13"/>
  <c r="Q53" i="13"/>
  <c r="L53" i="13"/>
  <c r="Q52" i="13"/>
  <c r="L52" i="13"/>
  <c r="Q51" i="13"/>
  <c r="L51" i="13"/>
  <c r="Q50" i="13"/>
  <c r="L50" i="13"/>
  <c r="Q49" i="13"/>
  <c r="L49" i="13"/>
  <c r="Q48" i="13"/>
  <c r="L48" i="13"/>
  <c r="Q47" i="13"/>
  <c r="L47" i="13"/>
  <c r="Q46" i="13"/>
  <c r="L46" i="13"/>
  <c r="Q45" i="13"/>
  <c r="L45" i="13"/>
  <c r="Q44" i="13"/>
  <c r="L44" i="13"/>
  <c r="Q43" i="13"/>
  <c r="L43" i="13"/>
  <c r="M43" i="13" s="1"/>
  <c r="Q42" i="13"/>
  <c r="L42" i="13"/>
  <c r="Q41" i="13"/>
  <c r="L41" i="13"/>
  <c r="Q40" i="13"/>
  <c r="L40" i="13"/>
  <c r="Q39" i="13"/>
  <c r="L39" i="13"/>
  <c r="Q38" i="13"/>
  <c r="L38" i="13"/>
  <c r="Q37" i="13"/>
  <c r="L37" i="13"/>
  <c r="Q36" i="13"/>
  <c r="L36" i="13"/>
  <c r="Q35" i="13"/>
  <c r="L35" i="13"/>
  <c r="Q34" i="13"/>
  <c r="L34" i="13"/>
  <c r="Q33" i="13"/>
  <c r="L33" i="13"/>
  <c r="Q32" i="13"/>
  <c r="L32" i="13"/>
  <c r="Q31" i="13"/>
  <c r="L31" i="13"/>
  <c r="Q30" i="13"/>
  <c r="L30" i="13"/>
  <c r="Q29" i="13"/>
  <c r="L29" i="13"/>
  <c r="M29" i="13" s="1"/>
  <c r="Q28" i="13"/>
  <c r="L28" i="13"/>
  <c r="Q27" i="13"/>
  <c r="L27" i="13"/>
  <c r="M27" i="13" s="1"/>
  <c r="Q26" i="13"/>
  <c r="L26" i="13"/>
  <c r="Q25" i="13"/>
  <c r="L25" i="13"/>
  <c r="Q24" i="13"/>
  <c r="L24" i="13"/>
  <c r="Q23" i="13"/>
  <c r="M23" i="13"/>
  <c r="Q22" i="13"/>
  <c r="L22" i="13"/>
  <c r="Q21" i="13"/>
  <c r="L21" i="13"/>
  <c r="M21" i="13" s="1"/>
  <c r="Q20" i="13"/>
  <c r="L20" i="13"/>
  <c r="Q19" i="13"/>
  <c r="L19" i="13"/>
  <c r="M19" i="13" s="1"/>
  <c r="Q18" i="13"/>
  <c r="L18" i="13"/>
  <c r="Q17" i="13"/>
  <c r="L17" i="13"/>
  <c r="M17" i="13" s="1"/>
  <c r="Q16" i="13"/>
  <c r="L16" i="13"/>
  <c r="Q15" i="13"/>
  <c r="L15" i="13"/>
  <c r="M15" i="13" s="1"/>
  <c r="Q14" i="13"/>
  <c r="L14" i="13"/>
  <c r="M14" i="13" s="1"/>
  <c r="Q13" i="13"/>
  <c r="L13" i="13"/>
  <c r="Q12" i="13"/>
  <c r="L12" i="13"/>
  <c r="M12" i="13" s="1"/>
  <c r="Q11" i="13"/>
  <c r="L11" i="13"/>
  <c r="Q10" i="13"/>
  <c r="M10" i="13"/>
  <c r="Q9" i="13"/>
  <c r="L9" i="13"/>
  <c r="Q8" i="13"/>
  <c r="L8" i="13"/>
  <c r="M8" i="13" s="1"/>
  <c r="Q7" i="13"/>
  <c r="M7" i="13"/>
  <c r="Q6" i="13"/>
  <c r="L6" i="13"/>
  <c r="M6" i="13" s="1"/>
  <c r="Q5" i="13"/>
  <c r="L5" i="13"/>
  <c r="Q4" i="13"/>
  <c r="L4" i="13"/>
  <c r="Q3" i="13"/>
  <c r="L3" i="13"/>
  <c r="M3" i="13" s="1"/>
  <c r="Q39" i="9"/>
  <c r="L39" i="9"/>
  <c r="Q38" i="9"/>
  <c r="L38" i="9"/>
  <c r="M38" i="9" s="1"/>
  <c r="Q37" i="9"/>
  <c r="L37" i="9"/>
  <c r="M37" i="9" s="1"/>
  <c r="Q36" i="9"/>
  <c r="L36" i="9"/>
  <c r="M36" i="9" s="1"/>
  <c r="Q35" i="9"/>
  <c r="L35" i="9"/>
  <c r="Q34" i="9"/>
  <c r="L34" i="9"/>
  <c r="Q33" i="9"/>
  <c r="L33" i="9"/>
  <c r="M33" i="9" s="1"/>
  <c r="Q32" i="9"/>
  <c r="L32" i="9"/>
  <c r="M32" i="9" s="1"/>
  <c r="Q31" i="9"/>
  <c r="L31" i="9"/>
  <c r="M31" i="9" s="1"/>
  <c r="Q30" i="9"/>
  <c r="L30" i="9"/>
  <c r="Q29" i="9"/>
  <c r="L29" i="9"/>
  <c r="M29" i="9" s="1"/>
  <c r="Q28" i="9"/>
  <c r="L28" i="9"/>
  <c r="Q27" i="9"/>
  <c r="L27" i="9"/>
  <c r="Q26" i="9"/>
  <c r="L26" i="9"/>
  <c r="M26" i="9" s="1"/>
  <c r="Q25" i="9"/>
  <c r="L25" i="9"/>
  <c r="Q24" i="9"/>
  <c r="L24" i="9"/>
  <c r="Q23" i="9"/>
  <c r="L23" i="9"/>
  <c r="M23" i="9" s="1"/>
  <c r="Q22" i="9"/>
  <c r="L22" i="9"/>
  <c r="Q21" i="9"/>
  <c r="L21" i="9"/>
  <c r="Q20" i="9"/>
  <c r="L20" i="9"/>
  <c r="M20" i="9" s="1"/>
  <c r="Q19" i="9"/>
  <c r="L19" i="9"/>
  <c r="Q18" i="9"/>
  <c r="L18" i="9"/>
  <c r="Q17" i="9"/>
  <c r="L17" i="9"/>
  <c r="M17" i="9" s="1"/>
  <c r="Q16" i="9"/>
  <c r="L16" i="9"/>
  <c r="Q15" i="9"/>
  <c r="L15" i="9"/>
  <c r="M15" i="9" s="1"/>
  <c r="Q14" i="9"/>
  <c r="L14" i="9"/>
  <c r="Q13" i="9"/>
  <c r="L13" i="9"/>
  <c r="Q12" i="9"/>
  <c r="L12" i="9"/>
  <c r="M12" i="9" s="1"/>
  <c r="Q11" i="9"/>
  <c r="L11" i="9"/>
  <c r="AJ47" i="8"/>
  <c r="V47" i="8"/>
  <c r="Q47" i="8"/>
  <c r="AT47" i="8" s="1"/>
  <c r="AS47" i="8" s="1"/>
  <c r="AJ46" i="8"/>
  <c r="V46" i="8"/>
  <c r="Q46" i="8"/>
  <c r="R46" i="8" s="1"/>
  <c r="AJ45" i="8"/>
  <c r="V45" i="8"/>
  <c r="Q45" i="8"/>
  <c r="R45" i="8" s="1"/>
  <c r="AJ44" i="8"/>
  <c r="V44" i="8"/>
  <c r="Q44" i="8"/>
  <c r="AT44" i="8" s="1"/>
  <c r="AS44" i="8" s="1"/>
  <c r="AJ43" i="8"/>
  <c r="V43" i="8"/>
  <c r="Q43" i="8"/>
  <c r="R43" i="8" s="1"/>
  <c r="AJ42" i="8"/>
  <c r="V42" i="8"/>
  <c r="Q42" i="8"/>
  <c r="AJ41" i="8"/>
  <c r="V41" i="8"/>
  <c r="Q41" i="8"/>
  <c r="AT41" i="8" s="1"/>
  <c r="AS41" i="8" s="1"/>
  <c r="AJ40" i="8"/>
  <c r="V40" i="8"/>
  <c r="Q40" i="8"/>
  <c r="R40" i="8" s="1"/>
  <c r="AJ39" i="8"/>
  <c r="V39" i="8"/>
  <c r="Q39" i="8"/>
  <c r="AT39" i="8" s="1"/>
  <c r="AS39" i="8" s="1"/>
  <c r="AJ38" i="8"/>
  <c r="V38" i="8"/>
  <c r="AZ38" i="8" s="1"/>
  <c r="Q38" i="8"/>
  <c r="R38" i="8" s="1"/>
  <c r="AJ37" i="8"/>
  <c r="V37" i="8"/>
  <c r="AX37" i="8" s="1"/>
  <c r="Q37" i="8"/>
  <c r="AJ36" i="8"/>
  <c r="V36" i="8"/>
  <c r="Q36" i="8"/>
  <c r="AJ35" i="8"/>
  <c r="V35" i="8"/>
  <c r="AX35" i="8" s="1"/>
  <c r="Q35" i="8"/>
  <c r="AT35" i="8" s="1"/>
  <c r="AS35" i="8" s="1"/>
  <c r="AJ34" i="8"/>
  <c r="V34" i="8"/>
  <c r="BB34" i="8" s="1"/>
  <c r="Q34" i="8"/>
  <c r="AJ33" i="8"/>
  <c r="V33" i="8"/>
  <c r="Q33" i="8"/>
  <c r="R33" i="8" s="1"/>
  <c r="AJ32" i="8"/>
  <c r="V32" i="8"/>
  <c r="Q32" i="8"/>
  <c r="AJ31" i="8"/>
  <c r="V31" i="8"/>
  <c r="BB31" i="8" s="1"/>
  <c r="Q31" i="8"/>
  <c r="R31" i="8" s="1"/>
  <c r="AJ30" i="8"/>
  <c r="V30" i="8"/>
  <c r="AX30" i="8" s="1"/>
  <c r="Q30" i="8"/>
  <c r="AT30" i="8" s="1"/>
  <c r="AS30" i="8" s="1"/>
  <c r="AJ29" i="8"/>
  <c r="V29" i="8"/>
  <c r="Q29" i="8"/>
  <c r="AJ28" i="8"/>
  <c r="V28" i="8"/>
  <c r="Q28" i="8"/>
  <c r="AJ27" i="8"/>
  <c r="V27" i="8"/>
  <c r="Q27" i="8"/>
  <c r="AJ26" i="8"/>
  <c r="V26" i="8"/>
  <c r="AX26" i="8" s="1"/>
  <c r="Q26" i="8"/>
  <c r="R26" i="8" s="1"/>
  <c r="AJ25" i="8"/>
  <c r="V25" i="8"/>
  <c r="Q25" i="8"/>
  <c r="AJ24" i="8"/>
  <c r="V24" i="8"/>
  <c r="AZ24" i="8" s="1"/>
  <c r="Q24" i="8"/>
  <c r="AT24" i="8" s="1"/>
  <c r="AS24" i="8" s="1"/>
  <c r="AJ23" i="8"/>
  <c r="V23" i="8"/>
  <c r="Q23" i="8"/>
  <c r="R23" i="8" s="1"/>
  <c r="AJ22" i="8"/>
  <c r="V22" i="8"/>
  <c r="Q22" i="8"/>
  <c r="AJ21" i="8"/>
  <c r="V21" i="8"/>
  <c r="Q21" i="8"/>
  <c r="AT21" i="8" s="1"/>
  <c r="AS21" i="8" s="1"/>
  <c r="AJ20" i="8"/>
  <c r="V20" i="8"/>
  <c r="Q20" i="8"/>
  <c r="R20" i="8" s="1"/>
  <c r="AJ19" i="8"/>
  <c r="V19" i="8"/>
  <c r="Q19" i="8"/>
  <c r="AJ18" i="8"/>
  <c r="V18" i="8"/>
  <c r="Q18" i="8"/>
  <c r="AJ17" i="8"/>
  <c r="V17" i="8"/>
  <c r="Q17" i="8"/>
  <c r="AJ16" i="8"/>
  <c r="V16" i="8"/>
  <c r="BB16" i="8" s="1"/>
  <c r="Q16" i="8"/>
  <c r="AT16" i="8" s="1"/>
  <c r="AS16" i="8" s="1"/>
  <c r="AJ15" i="8"/>
  <c r="V15" i="8"/>
  <c r="Q15" i="8"/>
  <c r="R15" i="8" s="1"/>
  <c r="AJ14" i="8"/>
  <c r="V14" i="8"/>
  <c r="Q14" i="8"/>
  <c r="AT14" i="8" s="1"/>
  <c r="AS14" i="8" s="1"/>
  <c r="AJ13" i="8"/>
  <c r="V13" i="8"/>
  <c r="Q13" i="8"/>
  <c r="R13" i="8" s="1"/>
  <c r="AJ12" i="8"/>
  <c r="V12" i="8"/>
  <c r="AX12" i="8" s="1"/>
  <c r="Q12" i="8"/>
  <c r="AJ11" i="8"/>
  <c r="V11" i="8"/>
  <c r="BB11" i="8" s="1"/>
  <c r="Q11" i="8"/>
  <c r="AJ10" i="8"/>
  <c r="V10" i="8"/>
  <c r="BB10" i="8" s="1"/>
  <c r="Q10" i="8"/>
  <c r="AJ9" i="8"/>
  <c r="V9" i="8"/>
  <c r="AZ9" i="8" s="1"/>
  <c r="Q9" i="8"/>
  <c r="R9" i="8" s="1"/>
  <c r="AJ8" i="8"/>
  <c r="V8" i="8"/>
  <c r="BB8" i="8" s="1"/>
  <c r="Q8" i="8"/>
  <c r="AT8" i="8" s="1"/>
  <c r="AS8" i="8" s="1"/>
  <c r="AJ7" i="8"/>
  <c r="V7" i="8"/>
  <c r="Q7" i="8"/>
  <c r="R7" i="8" s="1"/>
  <c r="AJ6" i="8"/>
  <c r="V6" i="8"/>
  <c r="BB6" i="8" s="1"/>
  <c r="Q6" i="8"/>
  <c r="AT6" i="8" s="1"/>
  <c r="AS6" i="8" s="1"/>
  <c r="AJ5" i="8"/>
  <c r="V5" i="8"/>
  <c r="BB5" i="8" s="1"/>
  <c r="Q5" i="8"/>
  <c r="AT5" i="8" s="1"/>
  <c r="AS5" i="8" s="1"/>
  <c r="AJ4" i="8"/>
  <c r="V4" i="8"/>
  <c r="Q4" i="8"/>
  <c r="R4" i="8" s="1"/>
  <c r="AJ3" i="8"/>
  <c r="V3" i="8"/>
  <c r="AX3" i="8" s="1"/>
  <c r="Q3" i="8"/>
  <c r="R3" i="8" s="1"/>
  <c r="Q80" i="7"/>
  <c r="L80" i="7"/>
  <c r="M80" i="7" s="1"/>
  <c r="Q79" i="7"/>
  <c r="L79" i="7"/>
  <c r="Q78" i="7"/>
  <c r="L78" i="7"/>
  <c r="M78" i="7" s="1"/>
  <c r="Q77" i="7"/>
  <c r="L77" i="7"/>
  <c r="Q76" i="7"/>
  <c r="L76" i="7"/>
  <c r="Q75" i="7"/>
  <c r="L75" i="7"/>
  <c r="M75" i="7" s="1"/>
  <c r="Q74" i="7"/>
  <c r="L74" i="7"/>
  <c r="M74" i="7" s="1"/>
  <c r="Q73" i="7"/>
  <c r="L73" i="7"/>
  <c r="Q72" i="7"/>
  <c r="L72" i="7"/>
  <c r="M72" i="7" s="1"/>
  <c r="Q71" i="7"/>
  <c r="L71" i="7"/>
  <c r="Q70" i="7"/>
  <c r="L70" i="7"/>
  <c r="M70" i="7" s="1"/>
  <c r="Q69" i="7"/>
  <c r="L69" i="7"/>
  <c r="Q68" i="7"/>
  <c r="L68" i="7"/>
  <c r="Q67" i="7"/>
  <c r="L67" i="7"/>
  <c r="Q66" i="7"/>
  <c r="L66" i="7"/>
  <c r="Q65" i="7"/>
  <c r="L65" i="7"/>
  <c r="M65" i="7" s="1"/>
  <c r="Q64" i="7"/>
  <c r="L64" i="7"/>
  <c r="M64" i="7" s="1"/>
  <c r="Q63" i="7"/>
  <c r="L63" i="7"/>
  <c r="M63" i="7" s="1"/>
  <c r="Q62" i="7"/>
  <c r="L62" i="7"/>
  <c r="Q61" i="7"/>
  <c r="L61" i="7"/>
  <c r="Q60" i="7"/>
  <c r="L60" i="7"/>
  <c r="Q59" i="7"/>
  <c r="L59" i="7"/>
  <c r="Q58" i="7"/>
  <c r="L58" i="7"/>
  <c r="M58" i="7" s="1"/>
  <c r="Q57" i="7"/>
  <c r="L57" i="7"/>
  <c r="Q56" i="7"/>
  <c r="L56" i="7"/>
  <c r="M56" i="7" s="1"/>
  <c r="Q55" i="7"/>
  <c r="L55" i="7"/>
  <c r="Q54" i="7"/>
  <c r="L54" i="7"/>
  <c r="Q53" i="7"/>
  <c r="L53" i="7"/>
  <c r="Q52" i="7"/>
  <c r="L52" i="7"/>
  <c r="Q51" i="7"/>
  <c r="L51" i="7"/>
  <c r="Q50" i="7"/>
  <c r="L50" i="7"/>
  <c r="Q49" i="7"/>
  <c r="L49" i="7"/>
  <c r="Q48" i="7"/>
  <c r="L48" i="7"/>
  <c r="Q47" i="7"/>
  <c r="L47" i="7"/>
  <c r="Q46" i="7"/>
  <c r="L46" i="7"/>
  <c r="Q45" i="7"/>
  <c r="L45" i="7"/>
  <c r="Q44" i="7"/>
  <c r="L44" i="7"/>
  <c r="M44" i="7" s="1"/>
  <c r="Q43" i="7"/>
  <c r="L43" i="7"/>
  <c r="Q42" i="7"/>
  <c r="L42" i="7"/>
  <c r="M42" i="7" s="1"/>
  <c r="Q41" i="7"/>
  <c r="L41" i="7"/>
  <c r="Q40" i="7"/>
  <c r="L40" i="7"/>
  <c r="Q39" i="7"/>
  <c r="L39" i="7"/>
  <c r="Q38" i="7"/>
  <c r="L38" i="7"/>
  <c r="Q37" i="7"/>
  <c r="L37" i="7"/>
  <c r="Q36" i="7"/>
  <c r="L36" i="7"/>
  <c r="M36" i="7" s="1"/>
  <c r="Q35" i="7"/>
  <c r="L35" i="7"/>
  <c r="M35" i="7" s="1"/>
  <c r="Q34" i="7"/>
  <c r="L34" i="7"/>
  <c r="Q33" i="7"/>
  <c r="L33" i="7"/>
  <c r="Q32" i="7"/>
  <c r="L32" i="7"/>
  <c r="Q31" i="7"/>
  <c r="L31" i="7"/>
  <c r="Q30" i="7"/>
  <c r="L30" i="7"/>
  <c r="Q29" i="7"/>
  <c r="L29" i="7"/>
  <c r="Q28" i="7"/>
  <c r="L28" i="7"/>
  <c r="Q27" i="7"/>
  <c r="L27" i="7"/>
  <c r="Q26" i="7"/>
  <c r="L26" i="7"/>
  <c r="Q25" i="7"/>
  <c r="L25" i="7"/>
  <c r="Q24" i="7"/>
  <c r="L24" i="7"/>
  <c r="Q23" i="7"/>
  <c r="L23" i="7"/>
  <c r="M23" i="7" s="1"/>
  <c r="Q22" i="7"/>
  <c r="L22" i="7"/>
  <c r="Q21" i="7"/>
  <c r="L21" i="7"/>
  <c r="Q20" i="7"/>
  <c r="L20" i="7"/>
  <c r="Q19" i="7"/>
  <c r="L19" i="7"/>
  <c r="Q18" i="7"/>
  <c r="L18" i="7"/>
  <c r="Q17" i="7"/>
  <c r="L17" i="7"/>
  <c r="Q16" i="7"/>
  <c r="L16" i="7"/>
  <c r="Q15" i="7"/>
  <c r="L15" i="7"/>
  <c r="Q14" i="7"/>
  <c r="L14" i="7"/>
  <c r="Q13" i="7"/>
  <c r="L13" i="7"/>
  <c r="Q12" i="7"/>
  <c r="L12" i="7"/>
  <c r="Q11" i="7"/>
  <c r="L11" i="7"/>
  <c r="H162" i="6"/>
  <c r="H161"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I134" i="6"/>
  <c r="H133" i="6"/>
  <c r="H132" i="6"/>
  <c r="H131" i="6"/>
  <c r="H130" i="6"/>
  <c r="H129" i="6"/>
  <c r="H128" i="6"/>
  <c r="H127" i="6"/>
  <c r="H126" i="6"/>
  <c r="H125" i="6"/>
  <c r="Q10" i="9"/>
  <c r="L10" i="9"/>
  <c r="M10" i="9" s="1"/>
  <c r="Q9" i="9"/>
  <c r="L9" i="9"/>
  <c r="M9" i="9" s="1"/>
  <c r="Q8" i="9"/>
  <c r="L8" i="9"/>
  <c r="M8" i="9" s="1"/>
  <c r="Q7" i="9"/>
  <c r="L7" i="9"/>
  <c r="M7" i="9" s="1"/>
  <c r="Q6" i="9"/>
  <c r="L6" i="9"/>
  <c r="M6" i="9" s="1"/>
  <c r="Q5" i="9"/>
  <c r="L5" i="9"/>
  <c r="M5" i="9" s="1"/>
  <c r="Q4" i="9"/>
  <c r="L4" i="9"/>
  <c r="M4" i="9" s="1"/>
  <c r="Q3" i="9"/>
  <c r="L3" i="9"/>
  <c r="L10" i="7"/>
  <c r="L9" i="7"/>
  <c r="L8" i="7"/>
  <c r="Q5" i="7"/>
  <c r="K3" i="7"/>
  <c r="I124" i="6"/>
  <c r="H123" i="6"/>
  <c r="I123" i="6" s="1"/>
  <c r="H122" i="6"/>
  <c r="H121" i="6"/>
  <c r="H120" i="6"/>
  <c r="I120" i="6" s="1"/>
  <c r="H119" i="6"/>
  <c r="I119" i="6" s="1"/>
  <c r="H118" i="6"/>
  <c r="I118" i="6" s="1"/>
  <c r="H117" i="6"/>
  <c r="I117" i="6" s="1"/>
  <c r="H116" i="6"/>
  <c r="I116" i="6" s="1"/>
  <c r="H115" i="6"/>
  <c r="H114" i="6"/>
  <c r="H113" i="6"/>
  <c r="H112" i="6"/>
  <c r="H111" i="6"/>
  <c r="H110" i="6"/>
  <c r="H109" i="6"/>
  <c r="I109" i="6" s="1"/>
  <c r="H108" i="6"/>
  <c r="I108" i="6" s="1"/>
  <c r="H107" i="6"/>
  <c r="H106" i="6"/>
  <c r="H105" i="6"/>
  <c r="I105" i="6" s="1"/>
  <c r="H104" i="6"/>
  <c r="H103" i="6"/>
  <c r="H102" i="6"/>
  <c r="I102" i="6" s="1"/>
  <c r="H101" i="6"/>
  <c r="H100" i="6"/>
  <c r="I100" i="6" s="1"/>
  <c r="H99" i="6"/>
  <c r="I99" i="6" s="1"/>
  <c r="H98" i="6"/>
  <c r="H97" i="6"/>
  <c r="I97" i="6" s="1"/>
  <c r="H96" i="6"/>
  <c r="H95" i="6"/>
  <c r="H94" i="6"/>
  <c r="I94" i="6" s="1"/>
  <c r="H93" i="6"/>
  <c r="I93" i="6" s="1"/>
  <c r="H92" i="6"/>
  <c r="H91" i="6"/>
  <c r="H90" i="6"/>
  <c r="I90" i="6" s="1"/>
  <c r="H89" i="6"/>
  <c r="H88" i="6"/>
  <c r="H87" i="6"/>
  <c r="I87" i="6" s="1"/>
  <c r="H86" i="6"/>
  <c r="H85" i="6"/>
  <c r="H84" i="6"/>
  <c r="H83" i="6"/>
  <c r="H82" i="6"/>
  <c r="H81" i="6"/>
  <c r="I81" i="6" s="1"/>
  <c r="H80" i="6"/>
  <c r="H79" i="6"/>
  <c r="I79" i="6" s="1"/>
  <c r="H78" i="6"/>
  <c r="I78" i="6" s="1"/>
  <c r="H77" i="6"/>
  <c r="H76" i="6"/>
  <c r="H75" i="6"/>
  <c r="H74" i="6"/>
  <c r="H73" i="6"/>
  <c r="I73" i="6" s="1"/>
  <c r="H72" i="6"/>
  <c r="H71" i="6"/>
  <c r="H70" i="6"/>
  <c r="I70" i="6" s="1"/>
  <c r="H69" i="6"/>
  <c r="H68" i="6"/>
  <c r="I68" i="6" s="1"/>
  <c r="H67" i="6"/>
  <c r="I67" i="6" s="1"/>
  <c r="H66" i="6"/>
  <c r="H65" i="6"/>
  <c r="H64" i="6"/>
  <c r="I64" i="6" s="1"/>
  <c r="H63" i="6"/>
  <c r="H62" i="6"/>
  <c r="I62" i="6" s="1"/>
  <c r="H61" i="6"/>
  <c r="H60" i="6"/>
  <c r="H59" i="6"/>
  <c r="H58" i="6"/>
  <c r="H57" i="6"/>
  <c r="H56" i="6"/>
  <c r="H54" i="6"/>
  <c r="I54" i="6" s="1"/>
  <c r="H53" i="6"/>
  <c r="H52" i="6"/>
  <c r="H51" i="6"/>
  <c r="H50" i="6"/>
  <c r="I50" i="6" s="1"/>
  <c r="H49" i="6"/>
  <c r="H48" i="6"/>
  <c r="I48" i="6" s="1"/>
  <c r="H47" i="6"/>
  <c r="H46" i="6"/>
  <c r="H45" i="6"/>
  <c r="I45" i="6" s="1"/>
  <c r="H44" i="6"/>
  <c r="I44" i="6" s="1"/>
  <c r="H43" i="6"/>
  <c r="H42" i="6"/>
  <c r="H41" i="6"/>
  <c r="I41" i="6" s="1"/>
  <c r="H40" i="6"/>
  <c r="I40" i="6" s="1"/>
  <c r="H39" i="6"/>
  <c r="H38" i="6"/>
  <c r="I38" i="6" s="1"/>
  <c r="H37" i="6"/>
  <c r="I37" i="6" s="1"/>
  <c r="H36" i="6"/>
  <c r="H35" i="6"/>
  <c r="H34" i="6"/>
  <c r="I34" i="6" s="1"/>
  <c r="H33" i="6"/>
  <c r="I33" i="6" s="1"/>
  <c r="H32" i="6"/>
  <c r="I32" i="6" s="1"/>
  <c r="H31" i="6"/>
  <c r="I31" i="6" s="1"/>
  <c r="H30" i="6"/>
  <c r="H29" i="6"/>
  <c r="H28" i="6"/>
  <c r="I28" i="6" s="1"/>
  <c r="H24" i="6"/>
  <c r="I24" i="6" s="1"/>
  <c r="H23" i="6"/>
  <c r="H22" i="6"/>
  <c r="H21" i="6"/>
  <c r="I21" i="6" s="1"/>
  <c r="H20" i="6"/>
  <c r="H19" i="6"/>
  <c r="H18" i="6"/>
  <c r="H17" i="6"/>
  <c r="H16" i="6"/>
  <c r="H15" i="6"/>
  <c r="H10" i="6"/>
  <c r="H7" i="6"/>
  <c r="I7" i="6" s="1"/>
  <c r="H6" i="6"/>
  <c r="I6" i="6" s="1"/>
  <c r="H3" i="6"/>
  <c r="M70" i="13" l="1"/>
  <c r="M4" i="13"/>
  <c r="M77" i="13"/>
  <c r="M77" i="7"/>
  <c r="I132" i="6"/>
  <c r="I128" i="6"/>
  <c r="I159" i="6"/>
  <c r="I144" i="6"/>
  <c r="I154" i="6"/>
  <c r="I145" i="6"/>
  <c r="I135" i="6"/>
  <c r="I146" i="6"/>
  <c r="I161" i="6"/>
  <c r="I151" i="6"/>
  <c r="I136" i="6"/>
  <c r="I58" i="6"/>
  <c r="M14" i="11"/>
  <c r="M16" i="11"/>
  <c r="M22" i="11"/>
  <c r="M6" i="11"/>
  <c r="M21" i="11"/>
  <c r="M11" i="11"/>
  <c r="M38" i="13"/>
  <c r="M35" i="13"/>
  <c r="M73" i="13"/>
  <c r="M13" i="13"/>
  <c r="M55" i="13"/>
  <c r="M58" i="13"/>
  <c r="M41" i="13"/>
  <c r="M76" i="13"/>
  <c r="M40" i="13"/>
  <c r="M34" i="13"/>
  <c r="M60" i="13"/>
  <c r="M79" i="13"/>
  <c r="M20" i="13"/>
  <c r="M78" i="13"/>
  <c r="M28" i="13"/>
  <c r="M36" i="13"/>
  <c r="M11" i="13"/>
  <c r="M24" i="13"/>
  <c r="M42" i="13"/>
  <c r="M18" i="13"/>
  <c r="M30" i="13"/>
  <c r="M32" i="13"/>
  <c r="M57" i="13"/>
  <c r="M5" i="13"/>
  <c r="M71" i="13"/>
  <c r="M9" i="13"/>
  <c r="M16" i="13"/>
  <c r="M63" i="13"/>
  <c r="M22" i="13"/>
  <c r="M33" i="13"/>
  <c r="M67" i="13"/>
  <c r="M65" i="13"/>
  <c r="M66" i="13"/>
  <c r="M69" i="13"/>
  <c r="M74" i="13"/>
  <c r="M75" i="13"/>
  <c r="M39" i="13"/>
  <c r="M37" i="13"/>
  <c r="M56" i="13"/>
  <c r="M39" i="9"/>
  <c r="M19" i="9"/>
  <c r="M3" i="9"/>
  <c r="M18" i="9"/>
  <c r="M34" i="9"/>
  <c r="M30" i="9"/>
  <c r="AT45" i="8"/>
  <c r="AS45" i="8" s="1"/>
  <c r="R47" i="8"/>
  <c r="AZ27" i="8"/>
  <c r="AX46" i="8"/>
  <c r="AT9" i="8"/>
  <c r="AS9" i="8" s="1"/>
  <c r="AT36" i="8"/>
  <c r="AS36" i="8" s="1"/>
  <c r="AX29" i="8"/>
  <c r="BB29" i="8"/>
  <c r="AZ45" i="8"/>
  <c r="AX45" i="8"/>
  <c r="BB15" i="8"/>
  <c r="AX15" i="8"/>
  <c r="AT11" i="8"/>
  <c r="AS11" i="8" s="1"/>
  <c r="R11" i="8"/>
  <c r="AX47" i="8"/>
  <c r="AZ43" i="8"/>
  <c r="AX43" i="8"/>
  <c r="AX32" i="8"/>
  <c r="AT10" i="8"/>
  <c r="AS10" i="8" s="1"/>
  <c r="AX10" i="8"/>
  <c r="AT43" i="8"/>
  <c r="AS43" i="8" s="1"/>
  <c r="AZ10" i="8"/>
  <c r="AT38" i="8"/>
  <c r="AS38" i="8" s="1"/>
  <c r="AZ12" i="8"/>
  <c r="AX13" i="8"/>
  <c r="BB12" i="8"/>
  <c r="R42" i="8"/>
  <c r="AX11" i="8"/>
  <c r="R41" i="8"/>
  <c r="R10" i="8"/>
  <c r="AZ11" i="8"/>
  <c r="R39" i="8"/>
  <c r="AT42" i="8"/>
  <c r="AS42" i="8" s="1"/>
  <c r="R44" i="8"/>
  <c r="AT40" i="8"/>
  <c r="AS40" i="8" s="1"/>
  <c r="AZ29" i="8"/>
  <c r="AT46" i="8"/>
  <c r="AS46" i="8" s="1"/>
  <c r="M38" i="7"/>
  <c r="M24" i="7"/>
  <c r="M19" i="7"/>
  <c r="M54" i="7"/>
  <c r="M11" i="7"/>
  <c r="M50" i="7"/>
  <c r="M41" i="7"/>
  <c r="M55" i="7"/>
  <c r="M17" i="7"/>
  <c r="M43" i="7"/>
  <c r="M32" i="7"/>
  <c r="M33" i="7"/>
  <c r="M39" i="7"/>
  <c r="M21" i="7"/>
  <c r="M22" i="7"/>
  <c r="M12" i="7"/>
  <c r="M26" i="7"/>
  <c r="M27" i="7"/>
  <c r="M62" i="7"/>
  <c r="M66" i="7"/>
  <c r="M30" i="7"/>
  <c r="M61" i="7"/>
  <c r="M79" i="7"/>
  <c r="M48" i="7"/>
  <c r="M68" i="7"/>
  <c r="M14" i="7"/>
  <c r="M69" i="7"/>
  <c r="I23" i="6"/>
  <c r="I156" i="6"/>
  <c r="I53" i="6"/>
  <c r="I29" i="6"/>
  <c r="I61" i="6"/>
  <c r="I110" i="6"/>
  <c r="I19" i="6"/>
  <c r="I96" i="6"/>
  <c r="I122" i="6"/>
  <c r="I143" i="6"/>
  <c r="I35" i="6"/>
  <c r="I82" i="6"/>
  <c r="I140" i="6"/>
  <c r="I76" i="6"/>
  <c r="I59" i="6"/>
  <c r="I103" i="6"/>
  <c r="I115" i="6"/>
  <c r="I142" i="6"/>
  <c r="I75" i="6"/>
  <c r="I65" i="6"/>
  <c r="I112" i="6"/>
  <c r="I20" i="6"/>
  <c r="I114" i="6"/>
  <c r="I158" i="6"/>
  <c r="I52" i="6"/>
  <c r="I57" i="6"/>
  <c r="I84" i="6"/>
  <c r="I85" i="6"/>
  <c r="I91" i="6"/>
  <c r="I106" i="6"/>
  <c r="I47" i="6"/>
  <c r="I83" i="6"/>
  <c r="I22" i="6"/>
  <c r="I113" i="6"/>
  <c r="I66" i="6"/>
  <c r="I89" i="6"/>
  <c r="I121" i="6"/>
  <c r="I88" i="6"/>
  <c r="I111" i="6"/>
  <c r="I131" i="6"/>
  <c r="I71" i="6"/>
  <c r="I77" i="6"/>
  <c r="I162" i="6"/>
  <c r="I130" i="6"/>
  <c r="I153" i="6"/>
  <c r="I133" i="6"/>
  <c r="I141" i="6"/>
  <c r="I148" i="6"/>
  <c r="I157" i="6"/>
  <c r="I150" i="6"/>
  <c r="I139" i="6"/>
  <c r="I152" i="6"/>
  <c r="I137" i="6"/>
  <c r="I138" i="6"/>
  <c r="M13" i="11"/>
  <c r="M8" i="11"/>
  <c r="M12" i="11"/>
  <c r="M17" i="11"/>
  <c r="M31" i="13"/>
  <c r="M50" i="13"/>
  <c r="M25" i="13"/>
  <c r="M26" i="13"/>
  <c r="M47" i="13"/>
  <c r="M54" i="13"/>
  <c r="M46" i="13"/>
  <c r="M53" i="13"/>
  <c r="M44" i="13"/>
  <c r="M52" i="13"/>
  <c r="M45" i="13"/>
  <c r="M61" i="13"/>
  <c r="M62" i="13"/>
  <c r="M72" i="13"/>
  <c r="M48" i="13"/>
  <c r="M49" i="13"/>
  <c r="M51" i="13"/>
  <c r="M59" i="13"/>
  <c r="M13" i="9"/>
  <c r="M11" i="9"/>
  <c r="M14" i="9"/>
  <c r="M16" i="9"/>
  <c r="M21" i="9"/>
  <c r="M24" i="9"/>
  <c r="M27" i="9"/>
  <c r="M22" i="9"/>
  <c r="M25" i="9"/>
  <c r="M28" i="9"/>
  <c r="M35" i="9"/>
  <c r="AZ14" i="8"/>
  <c r="AX14" i="8"/>
  <c r="BB14" i="8"/>
  <c r="BB4" i="8"/>
  <c r="AZ4" i="8"/>
  <c r="AX4" i="8"/>
  <c r="BB3" i="8"/>
  <c r="AZ3" i="8"/>
  <c r="BB7" i="8"/>
  <c r="AZ7" i="8"/>
  <c r="AX7" i="8"/>
  <c r="R5" i="8"/>
  <c r="R6" i="8"/>
  <c r="R8" i="8"/>
  <c r="AZ23" i="8"/>
  <c r="BB23" i="8"/>
  <c r="AX23" i="8"/>
  <c r="AT12" i="8"/>
  <c r="AS12" i="8" s="1"/>
  <c r="AZ13" i="8"/>
  <c r="AZ20" i="8"/>
  <c r="BB20" i="8"/>
  <c r="R28" i="8"/>
  <c r="AT28" i="8"/>
  <c r="AS28" i="8" s="1"/>
  <c r="BB13" i="8"/>
  <c r="AZ28" i="8"/>
  <c r="BB28" i="8"/>
  <c r="AX28" i="8"/>
  <c r="AT3" i="8"/>
  <c r="AS3" i="8" s="1"/>
  <c r="AT4" i="8"/>
  <c r="AS4" i="8" s="1"/>
  <c r="AT7" i="8"/>
  <c r="AS7" i="8" s="1"/>
  <c r="AZ15" i="8"/>
  <c r="AZ18" i="8"/>
  <c r="BB18" i="8"/>
  <c r="AX18" i="8"/>
  <c r="AX20" i="8"/>
  <c r="R22" i="8"/>
  <c r="AT22" i="8"/>
  <c r="AS22" i="8" s="1"/>
  <c r="AX19" i="8"/>
  <c r="BB19" i="8"/>
  <c r="BB22" i="8"/>
  <c r="AZ22" i="8"/>
  <c r="AX22" i="8"/>
  <c r="R17" i="8"/>
  <c r="AT17" i="8"/>
  <c r="AS17" i="8" s="1"/>
  <c r="BB17" i="8"/>
  <c r="AZ17" i="8"/>
  <c r="AX17" i="8"/>
  <c r="R12" i="8"/>
  <c r="AZ19" i="8"/>
  <c r="R29" i="8"/>
  <c r="AT29" i="8"/>
  <c r="AS29" i="8" s="1"/>
  <c r="AX5" i="8"/>
  <c r="AX6" i="8"/>
  <c r="AX8" i="8"/>
  <c r="AZ16" i="8"/>
  <c r="AX16" i="8"/>
  <c r="AZ21" i="8"/>
  <c r="BB21" i="8"/>
  <c r="AX21" i="8"/>
  <c r="R25" i="8"/>
  <c r="AT25" i="8"/>
  <c r="AS25" i="8" s="1"/>
  <c r="AZ5" i="8"/>
  <c r="AZ6" i="8"/>
  <c r="AZ8" i="8"/>
  <c r="BB25" i="8"/>
  <c r="AZ25" i="8"/>
  <c r="AX25" i="8"/>
  <c r="AX9" i="8"/>
  <c r="BB9" i="8"/>
  <c r="BB36" i="8"/>
  <c r="AZ36" i="8"/>
  <c r="AX36" i="8"/>
  <c r="AT13" i="8"/>
  <c r="AS13" i="8" s="1"/>
  <c r="R16" i="8"/>
  <c r="AT26" i="8"/>
  <c r="AS26" i="8" s="1"/>
  <c r="R27" i="8"/>
  <c r="AT27" i="8"/>
  <c r="AS27" i="8" s="1"/>
  <c r="AZ32" i="8"/>
  <c r="AT33" i="8"/>
  <c r="AS33" i="8" s="1"/>
  <c r="BB32" i="8"/>
  <c r="AT18" i="8"/>
  <c r="AS18" i="8" s="1"/>
  <c r="AX24" i="8"/>
  <c r="AZ26" i="8"/>
  <c r="AZ33" i="8"/>
  <c r="AX33" i="8"/>
  <c r="R18" i="8"/>
  <c r="R19" i="8"/>
  <c r="AT19" i="8"/>
  <c r="AS19" i="8" s="1"/>
  <c r="BB24" i="8"/>
  <c r="AT20" i="8"/>
  <c r="AS20" i="8" s="1"/>
  <c r="R21" i="8"/>
  <c r="AT15" i="8"/>
  <c r="AS15" i="8" s="1"/>
  <c r="AT23" i="8"/>
  <c r="AS23" i="8" s="1"/>
  <c r="R24" i="8"/>
  <c r="AX27" i="8"/>
  <c r="R32" i="8"/>
  <c r="AT32" i="8"/>
  <c r="AS32" i="8" s="1"/>
  <c r="BB33" i="8"/>
  <c r="BB26" i="8"/>
  <c r="BB27" i="8"/>
  <c r="AT31" i="8"/>
  <c r="AS31" i="8" s="1"/>
  <c r="AT34" i="8"/>
  <c r="AS34" i="8" s="1"/>
  <c r="BB35" i="8"/>
  <c r="AZ35" i="8"/>
  <c r="R14" i="8"/>
  <c r="AX31" i="8"/>
  <c r="AZ31" i="8"/>
  <c r="R34" i="8"/>
  <c r="AT37" i="8"/>
  <c r="AS37" i="8" s="1"/>
  <c r="R37" i="8"/>
  <c r="BB30" i="8"/>
  <c r="AZ30" i="8"/>
  <c r="AZ34" i="8"/>
  <c r="AX34" i="8"/>
  <c r="BB37" i="8"/>
  <c r="AZ37" i="8"/>
  <c r="R35" i="8"/>
  <c r="R36" i="8"/>
  <c r="BB40" i="8"/>
  <c r="AZ40" i="8"/>
  <c r="BB38" i="8"/>
  <c r="BB39" i="8"/>
  <c r="AZ39" i="8"/>
  <c r="AX39" i="8"/>
  <c r="R30" i="8"/>
  <c r="BB42" i="8"/>
  <c r="AZ42" i="8"/>
  <c r="AX40" i="8"/>
  <c r="BB41" i="8"/>
  <c r="AZ41" i="8"/>
  <c r="AX41" i="8"/>
  <c r="AX38" i="8"/>
  <c r="AX42" i="8"/>
  <c r="AZ46" i="8"/>
  <c r="AZ47" i="8"/>
  <c r="BB43" i="8"/>
  <c r="BB45" i="8"/>
  <c r="BB46" i="8"/>
  <c r="BB47" i="8"/>
  <c r="AX44" i="8"/>
  <c r="AZ44" i="8"/>
  <c r="BB44" i="8"/>
  <c r="M37" i="7"/>
  <c r="M46" i="7"/>
  <c r="M13" i="7"/>
  <c r="M15" i="7"/>
  <c r="M16" i="7"/>
  <c r="M18" i="7"/>
  <c r="M20" i="7"/>
  <c r="M25" i="7"/>
  <c r="M28" i="7"/>
  <c r="M29" i="7"/>
  <c r="M31" i="7"/>
  <c r="M34" i="7"/>
  <c r="M45" i="7"/>
  <c r="M47" i="7"/>
  <c r="M60" i="7"/>
  <c r="M40" i="7"/>
  <c r="M49" i="7"/>
  <c r="M51" i="7"/>
  <c r="M53" i="7"/>
  <c r="M59" i="7"/>
  <c r="M52" i="7"/>
  <c r="M57" i="7"/>
  <c r="M67" i="7"/>
  <c r="M76" i="7"/>
  <c r="M71" i="7"/>
  <c r="M73" i="7"/>
  <c r="I129" i="6"/>
  <c r="I147" i="6"/>
  <c r="I149" i="6"/>
  <c r="I155" i="6"/>
  <c r="I160" i="6"/>
  <c r="I60" i="6"/>
  <c r="I72" i="6"/>
  <c r="I10" i="6"/>
  <c r="I30" i="6"/>
  <c r="I36" i="6"/>
  <c r="I42" i="6"/>
  <c r="I63" i="6"/>
  <c r="I98" i="6"/>
  <c r="I43" i="6"/>
  <c r="I95" i="6"/>
  <c r="I92" i="6"/>
  <c r="I107" i="6"/>
  <c r="I46" i="6"/>
  <c r="I3" i="6"/>
  <c r="I39" i="6"/>
  <c r="I69" i="6"/>
  <c r="I104" i="6"/>
  <c r="I49" i="6"/>
  <c r="I74" i="6"/>
  <c r="I86" i="6"/>
  <c r="I80" i="6"/>
  <c r="I101" i="6"/>
  <c r="Q5" i="3" l="1"/>
  <c r="Q210" i="5" l="1"/>
  <c r="L210" i="5" l="1"/>
  <c r="M210" i="5" l="1"/>
  <c r="K3" i="3"/>
  <c r="Q281" i="5" l="1"/>
  <c r="Q280" i="5"/>
  <c r="L280" i="5"/>
  <c r="L281" i="5"/>
  <c r="Q279" i="5"/>
  <c r="L279" i="5"/>
  <c r="M280" i="5" l="1"/>
  <c r="M279" i="5"/>
  <c r="M281" i="5"/>
  <c r="Q278" i="5" l="1"/>
  <c r="L278" i="5"/>
  <c r="M278" i="5" l="1"/>
  <c r="Q30" i="5" l="1"/>
  <c r="Q260" i="5" l="1"/>
  <c r="L260" i="5"/>
  <c r="Q263" i="5"/>
  <c r="L263" i="5"/>
  <c r="Q262" i="5"/>
  <c r="L262" i="5"/>
  <c r="Q277" i="5"/>
  <c r="L277" i="5"/>
  <c r="Q276" i="5"/>
  <c r="L276" i="5"/>
  <c r="Q273" i="5"/>
  <c r="L273" i="5"/>
  <c r="Q272" i="5"/>
  <c r="L272" i="5"/>
  <c r="Q270" i="5"/>
  <c r="L270" i="5"/>
  <c r="Q274" i="5"/>
  <c r="L274" i="5"/>
  <c r="Q275" i="5"/>
  <c r="L275" i="5"/>
  <c r="Q267" i="5"/>
  <c r="L267" i="5"/>
  <c r="Q271" i="5"/>
  <c r="L271" i="5"/>
  <c r="Q266" i="5"/>
  <c r="L266" i="5"/>
  <c r="Q265" i="5"/>
  <c r="L265" i="5"/>
  <c r="Q268" i="5"/>
  <c r="L268" i="5"/>
  <c r="Q261" i="5"/>
  <c r="L261" i="5"/>
  <c r="Q259" i="5"/>
  <c r="L259" i="5"/>
  <c r="Q252" i="5"/>
  <c r="L252" i="5"/>
  <c r="Q253" i="5"/>
  <c r="L253" i="5"/>
  <c r="Q254" i="5"/>
  <c r="L254" i="5"/>
  <c r="Q258" i="5"/>
  <c r="L258" i="5"/>
  <c r="Q257" i="5"/>
  <c r="L257" i="5"/>
  <c r="Q255" i="5"/>
  <c r="L255" i="5"/>
  <c r="Q256" i="5"/>
  <c r="L256" i="5"/>
  <c r="Q230" i="5"/>
  <c r="L230" i="5"/>
  <c r="Q220" i="5"/>
  <c r="L220" i="5"/>
  <c r="Q229" i="5"/>
  <c r="L229" i="5"/>
  <c r="Q231" i="5"/>
  <c r="L231" i="5"/>
  <c r="Q233" i="5"/>
  <c r="L233" i="5"/>
  <c r="Q234" i="5"/>
  <c r="L234" i="5"/>
  <c r="Q236" i="5"/>
  <c r="L236" i="5"/>
  <c r="Q238" i="5"/>
  <c r="L238" i="5"/>
  <c r="Q239" i="5"/>
  <c r="L239" i="5"/>
  <c r="Q241" i="5"/>
  <c r="L241" i="5"/>
  <c r="Q240" i="5"/>
  <c r="L240" i="5"/>
  <c r="Q242" i="5"/>
  <c r="L242" i="5"/>
  <c r="Q244" i="5"/>
  <c r="L244" i="5"/>
  <c r="Q245" i="5"/>
  <c r="L245" i="5"/>
  <c r="Q246" i="5"/>
  <c r="L246" i="5"/>
  <c r="Q247" i="5"/>
  <c r="L247" i="5"/>
  <c r="Q248" i="5"/>
  <c r="L248" i="5"/>
  <c r="Q249" i="5"/>
  <c r="L249" i="5"/>
  <c r="Q250" i="5"/>
  <c r="L250" i="5"/>
  <c r="Q251" i="5"/>
  <c r="L251" i="5"/>
  <c r="Q264" i="5"/>
  <c r="L264" i="5"/>
  <c r="Q232" i="5"/>
  <c r="L232" i="5"/>
  <c r="Q237" i="5"/>
  <c r="L237" i="5"/>
  <c r="Q235" i="5"/>
  <c r="L235" i="5"/>
  <c r="Q221" i="5"/>
  <c r="L221" i="5"/>
  <c r="Q223" i="5"/>
  <c r="L223" i="5"/>
  <c r="Q226" i="5"/>
  <c r="L226" i="5"/>
  <c r="Q225" i="5"/>
  <c r="L225" i="5"/>
  <c r="Q219" i="5"/>
  <c r="L219" i="5"/>
  <c r="Q222" i="5"/>
  <c r="L222" i="5"/>
  <c r="Q216" i="5"/>
  <c r="L216" i="5"/>
  <c r="Q227" i="5"/>
  <c r="L227" i="5"/>
  <c r="Q201" i="5"/>
  <c r="L201" i="5"/>
  <c r="Q214" i="5"/>
  <c r="L214" i="5"/>
  <c r="Q217" i="5"/>
  <c r="L217" i="5"/>
  <c r="Q269" i="5"/>
  <c r="L269" i="5"/>
  <c r="Q204" i="5"/>
  <c r="L204" i="5"/>
  <c r="Q186" i="5"/>
  <c r="L186" i="5"/>
  <c r="Q208" i="5"/>
  <c r="L208" i="5"/>
  <c r="Q209" i="5"/>
  <c r="L209" i="5"/>
  <c r="Q196" i="5"/>
  <c r="L196" i="5"/>
  <c r="Q206" i="5"/>
  <c r="L206" i="5"/>
  <c r="Q197" i="5"/>
  <c r="L197" i="5"/>
  <c r="Q202" i="5"/>
  <c r="L202" i="5"/>
  <c r="Q218" i="5"/>
  <c r="L218" i="5"/>
  <c r="Q171" i="5"/>
  <c r="L171" i="5"/>
  <c r="Q198" i="5"/>
  <c r="L198" i="5"/>
  <c r="Q192" i="5"/>
  <c r="L192" i="5"/>
  <c r="Q185" i="5"/>
  <c r="L185" i="5"/>
  <c r="Q187" i="5"/>
  <c r="L187" i="5"/>
  <c r="Q188" i="5"/>
  <c r="L188" i="5"/>
  <c r="Q199" i="5"/>
  <c r="L199" i="5"/>
  <c r="Q207" i="5"/>
  <c r="L207" i="5"/>
  <c r="Q213" i="5"/>
  <c r="L213" i="5"/>
  <c r="Q211" i="5"/>
  <c r="L211" i="5"/>
  <c r="Q215" i="5"/>
  <c r="L215" i="5"/>
  <c r="Q195" i="5"/>
  <c r="L195" i="5"/>
  <c r="Q200" i="5"/>
  <c r="L200" i="5"/>
  <c r="Q194" i="5"/>
  <c r="L194" i="5"/>
  <c r="Q212" i="5"/>
  <c r="L212" i="5"/>
  <c r="Q203" i="5"/>
  <c r="L203" i="5"/>
  <c r="Q205" i="5"/>
  <c r="L205" i="5"/>
  <c r="Q180" i="5"/>
  <c r="L180" i="5"/>
  <c r="Q181" i="5"/>
  <c r="L181" i="5"/>
  <c r="Q184" i="5"/>
  <c r="L184" i="5"/>
  <c r="Q191" i="5"/>
  <c r="L191" i="5"/>
  <c r="Q182" i="5"/>
  <c r="L182" i="5"/>
  <c r="Q189" i="5"/>
  <c r="L189" i="5"/>
  <c r="Q243" i="5"/>
  <c r="L243" i="5"/>
  <c r="Q123" i="5"/>
  <c r="L123" i="5"/>
  <c r="Q170" i="5"/>
  <c r="L170" i="5"/>
  <c r="Q154" i="5"/>
  <c r="L154" i="5"/>
  <c r="Q149" i="5"/>
  <c r="Q190" i="5"/>
  <c r="L190" i="5"/>
  <c r="Q151" i="5"/>
  <c r="L151" i="5"/>
  <c r="Q156" i="5"/>
  <c r="L156" i="5"/>
  <c r="Q152" i="5"/>
  <c r="L152" i="5"/>
  <c r="Q167" i="5"/>
  <c r="L167" i="5"/>
  <c r="Q164" i="5"/>
  <c r="L164" i="5"/>
  <c r="Q178" i="5"/>
  <c r="L178" i="5"/>
  <c r="Q153" i="5"/>
  <c r="L153" i="5"/>
  <c r="Q155" i="5"/>
  <c r="L155" i="5"/>
  <c r="Q148" i="5"/>
  <c r="L148" i="5"/>
  <c r="Q157" i="5"/>
  <c r="L157" i="5"/>
  <c r="Q158" i="5"/>
  <c r="L158" i="5"/>
  <c r="Q174" i="5"/>
  <c r="L174" i="5"/>
  <c r="Q176" i="5"/>
  <c r="L176" i="5"/>
  <c r="Q177" i="5"/>
  <c r="L177" i="5"/>
  <c r="Q175" i="5"/>
  <c r="L175" i="5"/>
  <c r="Q163" i="5"/>
  <c r="L163" i="5"/>
  <c r="Q162" i="5"/>
  <c r="L162" i="5"/>
  <c r="Q173" i="5"/>
  <c r="L173" i="5"/>
  <c r="Q168" i="5"/>
  <c r="L168" i="5"/>
  <c r="Q166" i="5"/>
  <c r="L166" i="5"/>
  <c r="Q159" i="5"/>
  <c r="L159" i="5"/>
  <c r="Q193" i="5"/>
  <c r="L193" i="5"/>
  <c r="Q179" i="5"/>
  <c r="L179" i="5"/>
  <c r="Q224" i="5"/>
  <c r="L224" i="5"/>
  <c r="Q143" i="5"/>
  <c r="L143" i="5"/>
  <c r="Q129" i="5"/>
  <c r="L129" i="5"/>
  <c r="Q165" i="5"/>
  <c r="L165" i="5"/>
  <c r="Q172" i="5"/>
  <c r="L172" i="5"/>
  <c r="Q140" i="5"/>
  <c r="L140" i="5"/>
  <c r="Q139" i="5"/>
  <c r="L139" i="5"/>
  <c r="Q125" i="5"/>
  <c r="L125" i="5"/>
  <c r="Q118" i="5"/>
  <c r="L118" i="5"/>
  <c r="Q112" i="5"/>
  <c r="L112" i="5"/>
  <c r="Q114" i="5"/>
  <c r="L114" i="5"/>
  <c r="Q119" i="5"/>
  <c r="L119" i="5"/>
  <c r="Q113" i="5"/>
  <c r="L113" i="5"/>
  <c r="Q117" i="5"/>
  <c r="L117" i="5"/>
  <c r="Q146" i="5"/>
  <c r="L146" i="5"/>
  <c r="Q124" i="5"/>
  <c r="L124" i="5"/>
  <c r="Q135" i="5"/>
  <c r="L135" i="5"/>
  <c r="Q169" i="5"/>
  <c r="L169" i="5"/>
  <c r="Q161" i="5"/>
  <c r="L161" i="5"/>
  <c r="Q84" i="5"/>
  <c r="L84" i="5"/>
  <c r="Q95" i="5"/>
  <c r="L95" i="5"/>
  <c r="Q104" i="5"/>
  <c r="L104" i="5"/>
  <c r="Q110" i="5"/>
  <c r="L110" i="5"/>
  <c r="Q116" i="5"/>
  <c r="L116" i="5"/>
  <c r="Q102" i="5"/>
  <c r="L102" i="5"/>
  <c r="Q120" i="5"/>
  <c r="L120" i="5"/>
  <c r="Q93" i="5"/>
  <c r="L93" i="5"/>
  <c r="Q100" i="5"/>
  <c r="L100" i="5"/>
  <c r="Q128" i="5"/>
  <c r="L128" i="5"/>
  <c r="Q122" i="5"/>
  <c r="L122" i="5"/>
  <c r="Q142" i="5"/>
  <c r="L142" i="5"/>
  <c r="Q145" i="5"/>
  <c r="L145" i="5"/>
  <c r="Q115" i="5"/>
  <c r="L115" i="5"/>
  <c r="Q133" i="5"/>
  <c r="L133" i="5"/>
  <c r="Q103" i="5"/>
  <c r="L103" i="5"/>
  <c r="Q106" i="5"/>
  <c r="L106" i="5"/>
  <c r="Q111" i="5"/>
  <c r="L111" i="5"/>
  <c r="Q130" i="5"/>
  <c r="L130" i="5"/>
  <c r="Q132" i="5"/>
  <c r="L132" i="5"/>
  <c r="Q183" i="5"/>
  <c r="L183" i="5"/>
  <c r="Q150" i="5"/>
  <c r="L150" i="5"/>
  <c r="Q141" i="5"/>
  <c r="L141" i="5"/>
  <c r="Q131" i="5"/>
  <c r="L131" i="5"/>
  <c r="Q90" i="5"/>
  <c r="L90" i="5"/>
  <c r="Q91" i="5"/>
  <c r="L91" i="5"/>
  <c r="Q105" i="5"/>
  <c r="L105" i="5"/>
  <c r="Q97" i="5"/>
  <c r="L97" i="5"/>
  <c r="Q127" i="5"/>
  <c r="L127" i="5"/>
  <c r="Q101" i="5"/>
  <c r="L101" i="5"/>
  <c r="Q85" i="5"/>
  <c r="L85" i="5"/>
  <c r="Q144" i="5"/>
  <c r="L144" i="5"/>
  <c r="Q89" i="5"/>
  <c r="L89" i="5"/>
  <c r="Q126" i="5"/>
  <c r="L126" i="5"/>
  <c r="Q92" i="5"/>
  <c r="Q160" i="5"/>
  <c r="L160" i="5"/>
  <c r="Q88" i="5"/>
  <c r="L88" i="5"/>
  <c r="Q107" i="5"/>
  <c r="L107" i="5"/>
  <c r="Q137" i="5"/>
  <c r="L137" i="5"/>
  <c r="Q86" i="5"/>
  <c r="L86" i="5"/>
  <c r="Q121" i="5"/>
  <c r="L121" i="5"/>
  <c r="Q136" i="5"/>
  <c r="L136" i="5"/>
  <c r="Q99" i="5"/>
  <c r="L99" i="5"/>
  <c r="Q94" i="5"/>
  <c r="L94" i="5"/>
  <c r="Q134" i="5"/>
  <c r="L134" i="5"/>
  <c r="Q98" i="5"/>
  <c r="L98" i="5"/>
  <c r="Q96" i="5"/>
  <c r="L96" i="5"/>
  <c r="Q87" i="5"/>
  <c r="L87" i="5"/>
  <c r="Q228" i="5"/>
  <c r="L228" i="5"/>
  <c r="Q109" i="5"/>
  <c r="L109" i="5"/>
  <c r="Q108" i="5"/>
  <c r="L108" i="5"/>
  <c r="Q138" i="5"/>
  <c r="L138" i="5"/>
  <c r="Q83" i="5"/>
  <c r="L83" i="5"/>
  <c r="Q82" i="5"/>
  <c r="L82" i="5"/>
  <c r="Q81" i="5"/>
  <c r="L81" i="5"/>
  <c r="Q80" i="5"/>
  <c r="L80" i="5"/>
  <c r="Q79" i="5"/>
  <c r="L79" i="5"/>
  <c r="Q78" i="5"/>
  <c r="L78" i="5"/>
  <c r="Q77" i="5"/>
  <c r="L77" i="5"/>
  <c r="Q76" i="5"/>
  <c r="L76" i="5"/>
  <c r="Q75" i="5"/>
  <c r="L75" i="5"/>
  <c r="Q74" i="5"/>
  <c r="L74" i="5"/>
  <c r="Q73" i="5"/>
  <c r="L73" i="5"/>
  <c r="Q72" i="5"/>
  <c r="L72" i="5"/>
  <c r="Q71" i="5"/>
  <c r="L71" i="5"/>
  <c r="Q70" i="5"/>
  <c r="L70" i="5"/>
  <c r="Q69" i="5"/>
  <c r="L69" i="5"/>
  <c r="Q68" i="5"/>
  <c r="L68" i="5"/>
  <c r="Q67" i="5"/>
  <c r="L67" i="5"/>
  <c r="Q66" i="5"/>
  <c r="L66" i="5"/>
  <c r="Q65" i="5"/>
  <c r="L65" i="5"/>
  <c r="Q64" i="5"/>
  <c r="L64" i="5"/>
  <c r="Q63" i="5"/>
  <c r="L63" i="5"/>
  <c r="Q62" i="5"/>
  <c r="L62" i="5"/>
  <c r="Q61" i="5"/>
  <c r="L61" i="5"/>
  <c r="Q60" i="5"/>
  <c r="L60" i="5"/>
  <c r="Q59" i="5"/>
  <c r="L59" i="5"/>
  <c r="Q58" i="5"/>
  <c r="L58" i="5"/>
  <c r="Q57" i="5"/>
  <c r="L57" i="5"/>
  <c r="Q56" i="5"/>
  <c r="L56" i="5"/>
  <c r="Q55" i="5"/>
  <c r="L55" i="5"/>
  <c r="Q54" i="5"/>
  <c r="L54" i="5"/>
  <c r="Q53" i="5"/>
  <c r="L53" i="5"/>
  <c r="Q52" i="5"/>
  <c r="L52" i="5"/>
  <c r="Q51" i="5"/>
  <c r="L51" i="5"/>
  <c r="Q50" i="5"/>
  <c r="L50" i="5"/>
  <c r="Q49" i="5"/>
  <c r="L49" i="5"/>
  <c r="Q48" i="5"/>
  <c r="L48" i="5"/>
  <c r="Q47" i="5"/>
  <c r="L47" i="5"/>
  <c r="Q46" i="5"/>
  <c r="L46" i="5"/>
  <c r="Q45" i="5"/>
  <c r="L45" i="5"/>
  <c r="Q44" i="5"/>
  <c r="L44" i="5"/>
  <c r="Q43" i="5"/>
  <c r="L43" i="5"/>
  <c r="Q42" i="5"/>
  <c r="L42" i="5"/>
  <c r="Q41" i="5"/>
  <c r="L41" i="5"/>
  <c r="Q40" i="5"/>
  <c r="L40" i="5"/>
  <c r="Q39" i="5"/>
  <c r="L39" i="5"/>
  <c r="Q38" i="5"/>
  <c r="M38" i="5"/>
  <c r="Q37" i="5"/>
  <c r="L37" i="5"/>
  <c r="Q36" i="5"/>
  <c r="L36" i="5"/>
  <c r="Q35" i="5"/>
  <c r="L35" i="5"/>
  <c r="Q34" i="5"/>
  <c r="L34" i="5"/>
  <c r="Q33" i="5"/>
  <c r="L33" i="5"/>
  <c r="Q32" i="5"/>
  <c r="L32" i="5"/>
  <c r="Q31" i="5"/>
  <c r="L31" i="5"/>
  <c r="L30" i="5"/>
  <c r="Q29" i="5"/>
  <c r="L29" i="5"/>
  <c r="Q28" i="5"/>
  <c r="L28" i="5"/>
  <c r="Q27" i="5"/>
  <c r="L27" i="5"/>
  <c r="Q26" i="5"/>
  <c r="L26" i="5"/>
  <c r="Q25" i="5"/>
  <c r="L25" i="5"/>
  <c r="Q24" i="5"/>
  <c r="L24" i="5"/>
  <c r="Q23" i="5"/>
  <c r="L23" i="5"/>
  <c r="Q22" i="5"/>
  <c r="L22" i="5"/>
  <c r="Q21" i="5"/>
  <c r="L21" i="5"/>
  <c r="Q20" i="5"/>
  <c r="L20" i="5"/>
  <c r="Q19" i="5"/>
  <c r="L19" i="5"/>
  <c r="Q18" i="5"/>
  <c r="L18" i="5"/>
  <c r="Q17" i="5"/>
  <c r="L17" i="5"/>
  <c r="Q16" i="5"/>
  <c r="L16" i="5"/>
  <c r="Q15" i="5"/>
  <c r="M15" i="5"/>
  <c r="Q14" i="5"/>
  <c r="L14" i="5"/>
  <c r="Q13" i="5"/>
  <c r="L13" i="5"/>
  <c r="Q12" i="5"/>
  <c r="L12" i="5"/>
  <c r="Q11" i="5"/>
  <c r="L11" i="5"/>
  <c r="Q10" i="5"/>
  <c r="Q9" i="5"/>
  <c r="L9" i="5"/>
  <c r="Q8" i="5"/>
  <c r="L8" i="5"/>
  <c r="Q7" i="5"/>
  <c r="L7" i="5"/>
  <c r="Q6" i="5"/>
  <c r="L6" i="5"/>
  <c r="Q5" i="5"/>
  <c r="L5" i="5"/>
  <c r="Q4" i="5"/>
  <c r="L4" i="5"/>
  <c r="Q3" i="5"/>
  <c r="L3" i="5"/>
  <c r="Q140" i="3"/>
  <c r="M140" i="3"/>
  <c r="Q139" i="3"/>
  <c r="L139" i="3"/>
  <c r="M139" i="3" s="1"/>
  <c r="Q138" i="3"/>
  <c r="L138" i="3"/>
  <c r="Q137" i="3"/>
  <c r="L137" i="3"/>
  <c r="M137" i="3" s="1"/>
  <c r="Q136" i="3"/>
  <c r="L136" i="3"/>
  <c r="M136" i="3" s="1"/>
  <c r="Q135" i="3"/>
  <c r="L135" i="3"/>
  <c r="M135" i="3" s="1"/>
  <c r="Q134" i="3"/>
  <c r="L134" i="3"/>
  <c r="M134" i="3" s="1"/>
  <c r="Q133" i="3"/>
  <c r="L133" i="3"/>
  <c r="Q132" i="3"/>
  <c r="L132" i="3"/>
  <c r="Q131" i="3"/>
  <c r="L131" i="3"/>
  <c r="Q130" i="3"/>
  <c r="L130" i="3"/>
  <c r="Q129" i="3"/>
  <c r="L129" i="3"/>
  <c r="M129" i="3" s="1"/>
  <c r="Q128" i="3"/>
  <c r="L128" i="3"/>
  <c r="Q127" i="3"/>
  <c r="L127" i="3"/>
  <c r="Q126" i="3"/>
  <c r="L126" i="3"/>
  <c r="L125" i="3"/>
  <c r="Q124" i="3"/>
  <c r="L124" i="3"/>
  <c r="Q123" i="3"/>
  <c r="L123" i="3"/>
  <c r="M123" i="3" s="1"/>
  <c r="Q122" i="3"/>
  <c r="L122" i="3"/>
  <c r="Q121" i="3"/>
  <c r="L121" i="3"/>
  <c r="Q120" i="3"/>
  <c r="L120" i="3"/>
  <c r="Q119" i="3"/>
  <c r="L119" i="3"/>
  <c r="Q118" i="3"/>
  <c r="L118" i="3"/>
  <c r="M118" i="3" s="1"/>
  <c r="Q117" i="3"/>
  <c r="L117" i="3"/>
  <c r="M117" i="3" s="1"/>
  <c r="Q116" i="3"/>
  <c r="L116" i="3"/>
  <c r="M116" i="3" s="1"/>
  <c r="Q115" i="3"/>
  <c r="L115" i="3"/>
  <c r="M115" i="3" s="1"/>
  <c r="Q114" i="3"/>
  <c r="L114" i="3"/>
  <c r="M114" i="3" s="1"/>
  <c r="Q113" i="3"/>
  <c r="L113" i="3"/>
  <c r="M113" i="3" s="1"/>
  <c r="Q112" i="3"/>
  <c r="L112" i="3"/>
  <c r="Q111" i="3"/>
  <c r="L111" i="3"/>
  <c r="M111" i="3" s="1"/>
  <c r="Q110" i="3"/>
  <c r="L110" i="3"/>
  <c r="Q109" i="3"/>
  <c r="L109" i="3"/>
  <c r="Q108" i="3"/>
  <c r="L108" i="3"/>
  <c r="M108" i="3" s="1"/>
  <c r="Q107" i="3"/>
  <c r="L107" i="3"/>
  <c r="Q106" i="3"/>
  <c r="L106" i="3"/>
  <c r="Q105" i="3"/>
  <c r="L105" i="3"/>
  <c r="Q104" i="3"/>
  <c r="L104" i="3"/>
  <c r="Q103" i="3"/>
  <c r="L103" i="3"/>
  <c r="M103" i="3" s="1"/>
  <c r="Q102" i="3"/>
  <c r="L102" i="3"/>
  <c r="M102" i="3" s="1"/>
  <c r="Q101" i="3"/>
  <c r="L101" i="3"/>
  <c r="Q100" i="3"/>
  <c r="L100" i="3"/>
  <c r="Q99" i="3"/>
  <c r="L99" i="3"/>
  <c r="M99" i="3" s="1"/>
  <c r="Q98" i="3"/>
  <c r="L98" i="3"/>
  <c r="Q97" i="3"/>
  <c r="L97" i="3"/>
  <c r="Q96" i="3"/>
  <c r="L96" i="3"/>
  <c r="Q95" i="3"/>
  <c r="L95" i="3"/>
  <c r="M95" i="3" s="1"/>
  <c r="Q94" i="3"/>
  <c r="L94" i="3"/>
  <c r="Q93" i="3"/>
  <c r="L93" i="3"/>
  <c r="Q92" i="3"/>
  <c r="L92" i="3"/>
  <c r="Q91" i="3"/>
  <c r="L91" i="3"/>
  <c r="Q90" i="3"/>
  <c r="L90" i="3"/>
  <c r="M90" i="3" s="1"/>
  <c r="Q89" i="3"/>
  <c r="L89" i="3"/>
  <c r="M89" i="3" s="1"/>
  <c r="Q88" i="3"/>
  <c r="L88" i="3"/>
  <c r="Q87" i="3"/>
  <c r="L87" i="3"/>
  <c r="Q86" i="3"/>
  <c r="L86" i="3"/>
  <c r="Q85" i="3"/>
  <c r="L85" i="3"/>
  <c r="Q84" i="3"/>
  <c r="L84" i="3"/>
  <c r="Q83" i="3"/>
  <c r="L83" i="3"/>
  <c r="M83" i="3" s="1"/>
  <c r="Q82" i="3"/>
  <c r="L82" i="3"/>
  <c r="Q81" i="3"/>
  <c r="L81" i="3"/>
  <c r="L80" i="3"/>
  <c r="M80" i="3" s="1"/>
  <c r="Q79" i="3"/>
  <c r="L79" i="3"/>
  <c r="Q78" i="3"/>
  <c r="L78" i="3"/>
  <c r="Q77" i="3"/>
  <c r="L77" i="3"/>
  <c r="M77" i="3" s="1"/>
  <c r="Q76" i="3"/>
  <c r="L76" i="3"/>
  <c r="Q75" i="3"/>
  <c r="L75" i="3"/>
  <c r="Q74" i="3"/>
  <c r="L74" i="3"/>
  <c r="M74" i="3" s="1"/>
  <c r="Q73" i="3"/>
  <c r="L73" i="3"/>
  <c r="Q72" i="3"/>
  <c r="L72" i="3"/>
  <c r="M72" i="3" s="1"/>
  <c r="Q71" i="3"/>
  <c r="L71" i="3"/>
  <c r="M71" i="3" s="1"/>
  <c r="Q70" i="3"/>
  <c r="L70" i="3"/>
  <c r="Q69" i="3"/>
  <c r="L69" i="3"/>
  <c r="M69" i="3" s="1"/>
  <c r="Q68" i="3"/>
  <c r="L68" i="3"/>
  <c r="M68" i="3" s="1"/>
  <c r="Q67" i="3"/>
  <c r="L67" i="3"/>
  <c r="Q66" i="3"/>
  <c r="L66" i="3"/>
  <c r="M66" i="3" s="1"/>
  <c r="Q65" i="3"/>
  <c r="L65" i="3"/>
  <c r="M65" i="3" s="1"/>
  <c r="T64" i="3"/>
  <c r="Q64" i="3" s="1"/>
  <c r="L64" i="3"/>
  <c r="Q63" i="3"/>
  <c r="Q62" i="3"/>
  <c r="L62" i="3"/>
  <c r="Q61" i="3"/>
  <c r="L61" i="3"/>
  <c r="Q60" i="3"/>
  <c r="L60" i="3"/>
  <c r="T59" i="3"/>
  <c r="Q59" i="3" s="1"/>
  <c r="L59" i="3"/>
  <c r="Q58" i="3"/>
  <c r="L58" i="3"/>
  <c r="M58" i="3" s="1"/>
  <c r="Q57" i="3"/>
  <c r="L57" i="3"/>
  <c r="M57" i="3" s="1"/>
  <c r="Q56" i="3"/>
  <c r="L56" i="3"/>
  <c r="Q55" i="3"/>
  <c r="L55" i="3"/>
  <c r="Q54" i="3"/>
  <c r="L54" i="3"/>
  <c r="M54" i="3" s="1"/>
  <c r="Q53" i="3"/>
  <c r="L53" i="3"/>
  <c r="M53" i="3" s="1"/>
  <c r="Q52" i="3"/>
  <c r="L52" i="3"/>
  <c r="M52" i="3" s="1"/>
  <c r="Q51" i="3"/>
  <c r="L51" i="3"/>
  <c r="Q50" i="3"/>
  <c r="L50" i="3"/>
  <c r="M50" i="3" s="1"/>
  <c r="Q49" i="3"/>
  <c r="L49" i="3"/>
  <c r="L48" i="3"/>
  <c r="M48" i="3" s="1"/>
  <c r="Q47" i="3"/>
  <c r="L47" i="3"/>
  <c r="M47" i="3" s="1"/>
  <c r="L46" i="3"/>
  <c r="M46" i="3" s="1"/>
  <c r="Q45" i="3"/>
  <c r="L45" i="3"/>
  <c r="M45" i="3" s="1"/>
  <c r="L44" i="3"/>
  <c r="L43" i="3"/>
  <c r="Q42" i="3"/>
  <c r="L42" i="3"/>
  <c r="Q41" i="3"/>
  <c r="L41" i="3"/>
  <c r="L40" i="3"/>
  <c r="L39" i="3"/>
  <c r="Q38" i="3"/>
  <c r="L38" i="3"/>
  <c r="L37" i="3"/>
  <c r="L36" i="3"/>
  <c r="Q35" i="3"/>
  <c r="Q34" i="3"/>
  <c r="Q33" i="3"/>
  <c r="L32" i="3"/>
  <c r="M32" i="3" s="1"/>
  <c r="L31" i="3"/>
  <c r="M31" i="3" s="1"/>
  <c r="Q30" i="3"/>
  <c r="L30" i="3"/>
  <c r="M30" i="3" s="1"/>
  <c r="Q29" i="3"/>
  <c r="L29" i="3"/>
  <c r="Q28" i="3"/>
  <c r="L28" i="3"/>
  <c r="L27" i="3"/>
  <c r="Q26" i="3"/>
  <c r="L26" i="3"/>
  <c r="Q25" i="3"/>
  <c r="L25" i="3"/>
  <c r="Q24" i="3"/>
  <c r="L24" i="3"/>
  <c r="L23" i="3"/>
  <c r="L22" i="3"/>
  <c r="L21" i="3"/>
  <c r="L20" i="3"/>
  <c r="L15" i="3"/>
  <c r="L12" i="3"/>
  <c r="L11" i="3"/>
  <c r="M11" i="3" s="1"/>
  <c r="L8" i="3"/>
  <c r="M40" i="5" l="1"/>
  <c r="M42" i="5"/>
  <c r="M46" i="5"/>
  <c r="M50" i="5"/>
  <c r="M146" i="5"/>
  <c r="M114" i="5"/>
  <c r="M118" i="5"/>
  <c r="M139" i="5"/>
  <c r="M129" i="5"/>
  <c r="M131" i="5"/>
  <c r="M142" i="5"/>
  <c r="M135" i="5"/>
  <c r="M27" i="5"/>
  <c r="M35" i="5"/>
  <c r="M61" i="5"/>
  <c r="M73" i="5"/>
  <c r="M37" i="5"/>
  <c r="M49" i="5"/>
  <c r="M105" i="5"/>
  <c r="M141" i="5"/>
  <c r="M130" i="5"/>
  <c r="M133" i="5"/>
  <c r="M145" i="5"/>
  <c r="M122" i="5"/>
  <c r="M100" i="5"/>
  <c r="M104" i="5"/>
  <c r="M123" i="5"/>
  <c r="M94" i="5"/>
  <c r="M107" i="5"/>
  <c r="M12" i="5"/>
  <c r="M16" i="5"/>
  <c r="M18" i="5"/>
  <c r="M24" i="5"/>
  <c r="M28" i="5"/>
  <c r="M30" i="5"/>
  <c r="M109" i="5"/>
  <c r="M36" i="5"/>
  <c r="M52" i="5"/>
  <c r="M62" i="5"/>
  <c r="M64" i="5"/>
  <c r="M74" i="5"/>
  <c r="M76" i="5"/>
  <c r="M183" i="5"/>
  <c r="M191" i="5"/>
  <c r="M181" i="5"/>
  <c r="M205" i="5"/>
  <c r="M215" i="5"/>
  <c r="M213" i="5"/>
  <c r="M199" i="5"/>
  <c r="M238" i="5"/>
  <c r="M231" i="5"/>
  <c r="M254" i="5"/>
  <c r="M275" i="5"/>
  <c r="M273" i="5"/>
  <c r="M260" i="5"/>
  <c r="M226" i="5"/>
  <c r="M221" i="5"/>
  <c r="M251" i="5"/>
  <c r="M249" i="5"/>
  <c r="M198" i="5"/>
  <c r="M218" i="5"/>
  <c r="M197" i="5"/>
  <c r="M172" i="5"/>
  <c r="M179" i="5"/>
  <c r="M166" i="5"/>
  <c r="M173" i="5"/>
  <c r="M163" i="5"/>
  <c r="M174" i="5"/>
  <c r="M155" i="5"/>
  <c r="M178" i="5"/>
  <c r="M167" i="5"/>
  <c r="M190" i="5"/>
  <c r="M161" i="5"/>
  <c r="M170" i="5"/>
  <c r="M184" i="5"/>
  <c r="M236" i="5"/>
  <c r="M233" i="5"/>
  <c r="M258" i="5"/>
  <c r="M253" i="5"/>
  <c r="M259" i="5"/>
  <c r="M274" i="5"/>
  <c r="M272" i="5"/>
  <c r="M225" i="5"/>
  <c r="M223" i="5"/>
  <c r="M264" i="5"/>
  <c r="M248" i="5"/>
  <c r="M192" i="5"/>
  <c r="M171" i="5"/>
  <c r="M217" i="5"/>
  <c r="M8" i="3"/>
  <c r="M3" i="5"/>
  <c r="M55" i="3"/>
  <c r="M11" i="5"/>
  <c r="M73" i="3"/>
  <c r="M56" i="3"/>
  <c r="M91" i="3"/>
  <c r="M41" i="3"/>
  <c r="M86" i="3"/>
  <c r="M81" i="3"/>
  <c r="M40" i="3"/>
  <c r="M112" i="3"/>
  <c r="M119" i="3"/>
  <c r="M128" i="3"/>
  <c r="M133" i="3"/>
  <c r="M51" i="3"/>
  <c r="M79" i="3"/>
  <c r="M88" i="3"/>
  <c r="M121" i="3"/>
  <c r="M62" i="3"/>
  <c r="M76" i="3"/>
  <c r="M93" i="3"/>
  <c r="M101" i="3"/>
  <c r="M104" i="3"/>
  <c r="M39" i="3"/>
  <c r="M42" i="3"/>
  <c r="M70" i="3"/>
  <c r="M127" i="3"/>
  <c r="M67" i="3"/>
  <c r="M106" i="3"/>
  <c r="M78" i="3"/>
  <c r="M100" i="3"/>
  <c r="M12" i="3"/>
  <c r="M49" i="3"/>
  <c r="M82" i="3"/>
  <c r="M87" i="3"/>
  <c r="M29" i="3"/>
  <c r="M61" i="3"/>
  <c r="M126" i="3"/>
  <c r="M15" i="3"/>
  <c r="M36" i="3"/>
  <c r="M37" i="3"/>
  <c r="M38" i="3"/>
  <c r="M60" i="3"/>
  <c r="M92" i="3"/>
  <c r="M105" i="3"/>
  <c r="M120" i="3"/>
  <c r="M130" i="3"/>
  <c r="M27" i="3"/>
  <c r="M28" i="3"/>
  <c r="M131" i="3"/>
  <c r="M132" i="3"/>
  <c r="M94" i="3"/>
  <c r="M107" i="3"/>
  <c r="M122" i="3"/>
  <c r="M43" i="3"/>
  <c r="M44" i="3"/>
  <c r="M75" i="3"/>
  <c r="M84" i="3"/>
  <c r="M96" i="3"/>
  <c r="M109" i="3"/>
  <c r="M124" i="3"/>
  <c r="M125" i="3"/>
  <c r="M85" i="3"/>
  <c r="M97" i="3"/>
  <c r="M98" i="3"/>
  <c r="M110" i="3"/>
  <c r="M138" i="3"/>
  <c r="M45" i="5"/>
  <c r="M99" i="5"/>
  <c r="M252" i="5"/>
  <c r="M140" i="5"/>
  <c r="M240" i="5"/>
  <c r="M207" i="5"/>
  <c r="M169" i="5"/>
  <c r="M244" i="5"/>
  <c r="M39" i="5"/>
  <c r="M247" i="5"/>
  <c r="M261" i="5"/>
  <c r="M156" i="5"/>
  <c r="M239" i="5"/>
  <c r="M144" i="5"/>
  <c r="M175" i="5"/>
  <c r="M32" i="5"/>
  <c r="M180" i="5"/>
  <c r="M153" i="5"/>
  <c r="M25" i="5"/>
  <c r="M31" i="5"/>
  <c r="M189" i="5"/>
  <c r="M54" i="5"/>
  <c r="M134" i="5"/>
  <c r="M162" i="5"/>
  <c r="M165" i="5"/>
  <c r="M203" i="5"/>
  <c r="M47" i="5"/>
  <c r="M53" i="5"/>
  <c r="M8" i="5"/>
  <c r="M152" i="5"/>
  <c r="M34" i="5"/>
  <c r="M119" i="5"/>
  <c r="M29" i="5"/>
  <c r="M63" i="5"/>
  <c r="M138" i="5"/>
  <c r="M212" i="5"/>
  <c r="M143" i="5"/>
  <c r="M101" i="5"/>
  <c r="M17" i="5"/>
  <c r="M20" i="5"/>
  <c r="M55" i="5"/>
  <c r="M67" i="5"/>
  <c r="M96" i="5"/>
  <c r="M111" i="5"/>
  <c r="M128" i="5"/>
  <c r="M255" i="5"/>
  <c r="M51" i="5"/>
  <c r="M81" i="5"/>
  <c r="M120" i="5"/>
  <c r="M110" i="5"/>
  <c r="M124" i="5"/>
  <c r="M112" i="5"/>
  <c r="M168" i="5"/>
  <c r="M151" i="5"/>
  <c r="M270" i="5"/>
  <c r="M57" i="5"/>
  <c r="M69" i="5"/>
  <c r="M72" i="5"/>
  <c r="M87" i="5"/>
  <c r="M97" i="5"/>
  <c r="M90" i="5"/>
  <c r="M150" i="5"/>
  <c r="M195" i="5"/>
  <c r="M209" i="5"/>
  <c r="M269" i="5"/>
  <c r="M263" i="5"/>
  <c r="M193" i="5"/>
  <c r="M243" i="5"/>
  <c r="M250" i="5"/>
  <c r="M60" i="5"/>
  <c r="M75" i="5"/>
  <c r="M228" i="5"/>
  <c r="M86" i="5"/>
  <c r="M88" i="5"/>
  <c r="M85" i="5"/>
  <c r="M95" i="5"/>
  <c r="M158" i="5"/>
  <c r="M164" i="5"/>
  <c r="M186" i="5"/>
  <c r="M19" i="5"/>
  <c r="M41" i="5"/>
  <c r="M66" i="5"/>
  <c r="M78" i="5"/>
  <c r="M188" i="5"/>
  <c r="M234" i="5"/>
  <c r="M13" i="5"/>
  <c r="M91" i="5"/>
  <c r="M93" i="5"/>
  <c r="M117" i="5"/>
  <c r="M177" i="5"/>
  <c r="M227" i="5"/>
  <c r="M59" i="5"/>
  <c r="M71" i="5"/>
  <c r="M132" i="5"/>
  <c r="M196" i="5"/>
  <c r="M229" i="5"/>
  <c r="M7" i="5"/>
  <c r="M106" i="5"/>
  <c r="M115" i="5"/>
  <c r="M219" i="5"/>
  <c r="M266" i="5"/>
  <c r="M23" i="5"/>
  <c r="M65" i="5"/>
  <c r="M77" i="5"/>
  <c r="M102" i="5"/>
  <c r="M230" i="5"/>
  <c r="M43" i="5"/>
  <c r="M56" i="5"/>
  <c r="M21" i="5"/>
  <c r="M127" i="5"/>
  <c r="M126" i="5"/>
  <c r="M89" i="5"/>
  <c r="M68" i="5"/>
  <c r="M10" i="5"/>
  <c r="M33" i="5"/>
  <c r="M160" i="5"/>
  <c r="M44" i="5"/>
  <c r="M79" i="5"/>
  <c r="M9" i="5"/>
  <c r="M22" i="5"/>
  <c r="M80" i="5"/>
  <c r="M136" i="5"/>
  <c r="M121" i="5"/>
  <c r="M137" i="5"/>
  <c r="M92" i="5"/>
  <c r="M103" i="5"/>
  <c r="M116" i="5"/>
  <c r="M224" i="5"/>
  <c r="M222" i="5"/>
  <c r="M58" i="5"/>
  <c r="M70" i="5"/>
  <c r="M82" i="5"/>
  <c r="M83" i="5"/>
  <c r="M108" i="5"/>
  <c r="M98" i="5"/>
  <c r="M113" i="5"/>
  <c r="M182" i="5"/>
  <c r="M14" i="5"/>
  <c r="M26" i="5"/>
  <c r="M48" i="5"/>
  <c r="M200" i="5"/>
  <c r="M176" i="5"/>
  <c r="M194" i="5"/>
  <c r="M204" i="5"/>
  <c r="M157" i="5"/>
  <c r="M185" i="5"/>
  <c r="M232" i="5"/>
  <c r="M257" i="5"/>
  <c r="M267" i="5"/>
  <c r="M262" i="5"/>
  <c r="M84" i="5"/>
  <c r="M125" i="5"/>
  <c r="M159" i="5"/>
  <c r="M148" i="5"/>
  <c r="M154" i="5"/>
  <c r="M211" i="5"/>
  <c r="M241" i="5"/>
  <c r="M187" i="5"/>
  <c r="M202" i="5"/>
  <c r="M206" i="5"/>
  <c r="M214" i="5"/>
  <c r="M235" i="5"/>
  <c r="M246" i="5"/>
  <c r="M268" i="5"/>
  <c r="M276" i="5"/>
  <c r="M201" i="5"/>
  <c r="M237" i="5"/>
  <c r="M245" i="5"/>
  <c r="M220" i="5"/>
  <c r="M265" i="5"/>
  <c r="M208" i="5"/>
  <c r="M216" i="5"/>
  <c r="M242" i="5"/>
  <c r="M256" i="5"/>
  <c r="M271" i="5"/>
  <c r="M277" i="5"/>
</calcChain>
</file>

<file path=xl/sharedStrings.xml><?xml version="1.0" encoding="utf-8"?>
<sst xmlns="http://schemas.openxmlformats.org/spreadsheetml/2006/main" count="8666" uniqueCount="2523">
  <si>
    <t>ИКЗ</t>
  </si>
  <si>
    <t>Дата извещения</t>
  </si>
  <si>
    <t>Номер реестровой записи контракта</t>
  </si>
  <si>
    <t>Дата заключения контракта</t>
  </si>
  <si>
    <t>№ Контракта</t>
  </si>
  <si>
    <t>Поставщик</t>
  </si>
  <si>
    <t>Ссылка на ЕИС</t>
  </si>
  <si>
    <t>МНН закупаемого лекарственного препарата</t>
  </si>
  <si>
    <t>НМЦК (руб.)</t>
  </si>
  <si>
    <t>Срок предоставления документов (план.), до</t>
  </si>
  <si>
    <t>Доля ЛП отечественного призводства, %</t>
  </si>
  <si>
    <t>Доля ЛП иностранного призводства, %</t>
  </si>
  <si>
    <t>Нарушение срока предоставления документов</t>
  </si>
  <si>
    <t>вх. в ДЕП</t>
  </si>
  <si>
    <t>исх. ДЕП</t>
  </si>
  <si>
    <t>исх. формирование ДС</t>
  </si>
  <si>
    <t>исх. нарушение сроков поставки</t>
  </si>
  <si>
    <t>Эмицизумаб, 
раствор для подкожного введения, 150 мг/мл, 0,4 мл</t>
  </si>
  <si>
    <t>I</t>
  </si>
  <si>
    <t>II</t>
  </si>
  <si>
    <t>III</t>
  </si>
  <si>
    <t>Основание для заключения
Номер извещения/ распоряжение/ ст. № 44-ФЗ</t>
  </si>
  <si>
    <t>Обеспечение исп. ГК</t>
  </si>
  <si>
    <t>форма</t>
  </si>
  <si>
    <t>%</t>
  </si>
  <si>
    <t>цена по протоколу</t>
  </si>
  <si>
    <t>цена по контракту</t>
  </si>
  <si>
    <t>цена с учетом ДС к контракту</t>
  </si>
  <si>
    <t>антидемпинговые меры</t>
  </si>
  <si>
    <t>сумма</t>
  </si>
  <si>
    <t>возврат пп</t>
  </si>
  <si>
    <t>Страна происхождения</t>
  </si>
  <si>
    <t>Торговое наименование</t>
  </si>
  <si>
    <t>единица измерения</t>
  </si>
  <si>
    <t>с учетом дс к гк</t>
  </si>
  <si>
    <t>цена оплаченная по контракту</t>
  </si>
  <si>
    <t>цена неоплаченная по контракту</t>
  </si>
  <si>
    <t>наличие аванса</t>
  </si>
  <si>
    <t>казн.сопр.</t>
  </si>
  <si>
    <t>Стоимость и срок оплаты I этапа</t>
  </si>
  <si>
    <t>Стоимость II этапа</t>
  </si>
  <si>
    <t>Стоимость III этапа</t>
  </si>
  <si>
    <t>Количество поставляемого Товара</t>
  </si>
  <si>
    <t>общеее Количество</t>
  </si>
  <si>
    <t>Срок поставки согласно ГК</t>
  </si>
  <si>
    <t>Россия</t>
  </si>
  <si>
    <t>МЕ</t>
  </si>
  <si>
    <t>Нувик</t>
  </si>
  <si>
    <t>бг</t>
  </si>
  <si>
    <t>мл</t>
  </si>
  <si>
    <t>таблетка</t>
  </si>
  <si>
    <t>ЕД</t>
  </si>
  <si>
    <t>0873400003921000074</t>
  </si>
  <si>
    <t>0873400003921000075</t>
  </si>
  <si>
    <t>Долутегравир, таблетки, 
покрытые пленочной оболочкой, 50 мг</t>
  </si>
  <si>
    <t>211970515020277050100100190012120244</t>
  </si>
  <si>
    <t>Ралтегравир, таблетки,
 покрытые пленочной оболочкой, 400 мг</t>
  </si>
  <si>
    <t>211970515020277050100100210012120244</t>
  </si>
  <si>
    <t>Германия</t>
  </si>
  <si>
    <t>шт</t>
  </si>
  <si>
    <t>Исентресс®</t>
  </si>
  <si>
    <t>Швейцария</t>
  </si>
  <si>
    <t>Ирландия</t>
  </si>
  <si>
    <t>1512 вич</t>
  </si>
  <si>
    <t>0873400003921000168</t>
  </si>
  <si>
    <t>0873400003921000169</t>
  </si>
  <si>
    <t>30 355 643,00</t>
  </si>
  <si>
    <t>211970515020277050100100220732120244</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</si>
  <si>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</si>
  <si>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шт.</t>
  </si>
  <si>
    <t>211970515020277050100100220722120244</t>
  </si>
  <si>
    <t xml:space="preserve">Нарлапревир, таблетки покрытые пленочной оболочкой, 100 мг </t>
  </si>
  <si>
    <t>Окрелизумаб, концентрат для приготовления раствора для инфузий, 30 мг/мл</t>
  </si>
  <si>
    <t>0873400003921000074-0001</t>
  </si>
  <si>
    <t>0873400003921000075-0001</t>
  </si>
  <si>
    <t>таблетки покрытые пленочной оболочкой, 400 мг (флакон) 60 х 1 (пачка картонная)</t>
  </si>
  <si>
    <t>таблетки, покрытые пленочной оболочкой, 
50 мг (флакон) 30 х 1 (пачка картонная)</t>
  </si>
  <si>
    <t>Тивикай®</t>
  </si>
  <si>
    <t>мг</t>
  </si>
  <si>
    <t>Нормативно-правовой акт, в рамках которого осуществляется централизованная закупка лекарственных препаратов</t>
  </si>
  <si>
    <t>1970515020221000096</t>
  </si>
  <si>
    <t>https://zakupki.gov.ru/epz/contract/contractCard/common-info.html?reestrNumber=1970515020221000096</t>
  </si>
  <si>
    <t>1970515020221000132</t>
  </si>
  <si>
    <t>https://zakupki.gov.ru/epz/contract/contractCard/common-info.html?reestrNumber=1970515020221000132</t>
  </si>
  <si>
    <t xml:space="preserve">Имиглюцераза, лиофилизат для приготовления раствора для инфузий, 400 ЕД </t>
  </si>
  <si>
    <t>Окревус®</t>
  </si>
  <si>
    <t>0873400003921000168-0001</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</si>
  <si>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</si>
  <si>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</si>
  <si>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0873400003921000169-0001</t>
  </si>
  <si>
    <t>Арланса®</t>
  </si>
  <si>
    <t>Таблетки, покрытые пленочной оболочкой, 100 мг (флакон) 56 х 1 (пачка картонная)</t>
  </si>
  <si>
    <t>Тебериф®</t>
  </si>
  <si>
    <t>статус исполнения Контракта</t>
  </si>
  <si>
    <t>в стадии исполнения</t>
  </si>
  <si>
    <t>1970515020221000185</t>
  </si>
  <si>
    <t>https://zakupki.gov.ru/epz/contract/contractCard/common-info.html?reestrNumber=1970515020221000185</t>
  </si>
  <si>
    <t>1970515020221000187</t>
  </si>
  <si>
    <t>https://zakupki.gov.ru/epz/contract/contractCard/common-info.html?reestrNumber=1970515020221000187</t>
  </si>
  <si>
    <t>Тизабри</t>
  </si>
  <si>
    <t>АО "Р-Фарм"</t>
  </si>
  <si>
    <t>АО "Фармимэкс"</t>
  </si>
  <si>
    <t>раствор для подкожного введения</t>
  </si>
  <si>
    <t>лиофилизат для приготовления раствора для внутривенного введения</t>
  </si>
  <si>
    <t>АО "Фармстандарт"</t>
  </si>
  <si>
    <t>0873400003921000238</t>
  </si>
  <si>
    <t>211970515020277050100100140042120244</t>
  </si>
  <si>
    <t xml:space="preserve">Интерферон бета-1а, раствор для подкожного введения, 44 мкг (12 млн. МЕ) </t>
  </si>
  <si>
    <t>0873400003921000240</t>
  </si>
  <si>
    <t>211970515020277050100100290122120244</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</si>
  <si>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</si>
  <si>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Даратумумаб, концентрат для приготовления раствора для инфузий, 20 мг/мл, 20 мл</t>
  </si>
  <si>
    <t xml:space="preserve"> 0873400003921000248</t>
  </si>
  <si>
    <t>211970515020277050100100550032120244</t>
  </si>
  <si>
    <t xml:space="preserve"> 0873400003921000249</t>
  </si>
  <si>
    <t>211970515020277050100100140062120244</t>
  </si>
  <si>
    <t xml:space="preserve"> Интерферон бета-1а, раствор для подкожного введения, 44 мкг (12 млн. МЕ) </t>
  </si>
  <si>
    <t>211970515020277050100100140052120244</t>
  </si>
  <si>
    <t xml:space="preserve"> 0873400003921000250</t>
  </si>
  <si>
    <t xml:space="preserve"> Интерферон бета-1b, лиофилизат для приготовления раствора для подкожного введения и/или раствор для подкожного введения, 8-9,6 млн. МЕ </t>
  </si>
  <si>
    <t xml:space="preserve">Даратумумаб, концентрат для приготовления раствора для инфузий, 20 мг/мл, 20 мл </t>
  </si>
  <si>
    <t xml:space="preserve"> 0873400003921000251</t>
  </si>
  <si>
    <t>211970515020277050100100550022120244</t>
  </si>
  <si>
    <t xml:space="preserve"> 0873400003921000252</t>
  </si>
  <si>
    <t>211970515020277050100100550012120244</t>
  </si>
  <si>
    <t xml:space="preserve">Антиингибиторный коагулянтный комплекс, лиофилизат для приготовления раствора для инфузий, 1000 ЕД </t>
  </si>
  <si>
    <t xml:space="preserve"> 0873400003921000253</t>
  </si>
  <si>
    <t>211970515020277050100100290132120244</t>
  </si>
  <si>
    <t xml:space="preserve">ЕД </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</si>
  <si>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</si>
  <si>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 xml:space="preserve"> 0873400003921000254</t>
  </si>
  <si>
    <t>211970515020277050100100290142120244</t>
  </si>
  <si>
    <t xml:space="preserve"> Натализумаб, концентрат для приготовления раствора для инфузий, 20 мг/мл </t>
  </si>
  <si>
    <t xml:space="preserve"> 0873400003921000258</t>
  </si>
  <si>
    <t>211970515020277050100100560012120244</t>
  </si>
  <si>
    <t>Лопинавир + Ритонавир, таблетки, покрытые пленочной оболочкой, 200 мг + 50 мг</t>
  </si>
  <si>
    <t>211970515020277050100100220822120244</t>
  </si>
  <si>
    <t>0873400003921000281</t>
  </si>
  <si>
    <t>0873400003921000282</t>
  </si>
  <si>
    <t>211970515020277050100100220802120244</t>
  </si>
  <si>
    <t>0873400003921000283</t>
  </si>
  <si>
    <t>211970515020277050100100220812120244</t>
  </si>
  <si>
    <t>0873400003921000238-0001</t>
  </si>
  <si>
    <t>ЗАО "БИОКАД"</t>
  </si>
  <si>
    <t>0873400003921000240-0001</t>
  </si>
  <si>
    <t xml:space="preserve"> 0873400003921000254-0001</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</si>
  <si>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</si>
  <si>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1970515020221000239</t>
  </si>
  <si>
    <t>https://zakupki.gov.ru/epz/order/notice/ea44/view/common-info.html?regNumber=0873400003921000254</t>
  </si>
  <si>
    <t xml:space="preserve">1970515020221000236 </t>
  </si>
  <si>
    <t>1970515020221000237</t>
  </si>
  <si>
    <t>https://zakupki.gov.ru/epz/order/notice/ea44/view/common-info.html?regNumber=0873400003921000238</t>
  </si>
  <si>
    <t>https://zakupki.gov.ru/epz/order/notice/ea44/view/common-info.html?regNumber=0873400003921000240</t>
  </si>
  <si>
    <t>концентрат для приготовления раствора для инфузий</t>
  </si>
  <si>
    <t>0873400003921000258-0001</t>
  </si>
  <si>
    <t>концентрат для 
приготовления раствора для инфузий, 20 мг/мл (флакон) 15 мл х 1 (пачка картонная)</t>
  </si>
  <si>
    <t>план на 2022 год</t>
  </si>
  <si>
    <t>0873400003921000253-0001</t>
  </si>
  <si>
    <t>Австрия</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</si>
  <si>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</si>
  <si>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</si>
  <si>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АО "ГлаксоСмитКляйн Трейдинг"</t>
  </si>
  <si>
    <t>1970515020221000278 </t>
  </si>
  <si>
    <t>https://zakupki.gov.ru/epz/order/notice/ea44/view/common-info.html?regNumber=0873400003921000282</t>
  </si>
  <si>
    <t>0873400003921000282-0001</t>
  </si>
  <si>
    <t>1970515020221000290</t>
  </si>
  <si>
    <t>https://zakupki.gov.ru/epz/order/notice/ea44/view/supplier-results.html?regNumber=0873400003921000249</t>
  </si>
  <si>
    <t>0873400003921000249-0001</t>
  </si>
  <si>
    <t>1. Таблетки, покрытые оболочкой; 
2. Таблетки, покрытые оболочкой.</t>
  </si>
  <si>
    <t xml:space="preserve">1970515020221000287 </t>
  </si>
  <si>
    <t>https://zakupki.gov.ru/epz/order/notice/ea44/view/supplier-results.html?regNumber=0873400003921000248</t>
  </si>
  <si>
    <t>0873400003921000248-0001</t>
  </si>
  <si>
    <t>ООО "Нанолек"</t>
  </si>
  <si>
    <t>Дарзалекс</t>
  </si>
  <si>
    <t xml:space="preserve">1970515020221000285 </t>
  </si>
  <si>
    <t>https://zakupki.gov.ru/epz/order/notice/ea44/view/supplier-results.html?regNumber=0873400003921000250</t>
  </si>
  <si>
    <t>0873400003921000250-0001</t>
  </si>
  <si>
    <t>ООО "БИОТЭК"</t>
  </si>
  <si>
    <t>1970515020221000286</t>
  </si>
  <si>
    <t>https://zakupki.gov.ru/epz/order/notice/ea44/view/supplier-results.html?regNumber=0873400003921000252</t>
  </si>
  <si>
    <t>0873400003921000252-0001</t>
  </si>
  <si>
    <t xml:space="preserve">1970515020221000276 </t>
  </si>
  <si>
    <t>https://zakupki.gov.ru/epz/order/notice/ea44/view/supplier-results.html?regNumber=0873400003921000253</t>
  </si>
  <si>
    <t xml:space="preserve">1970515020221000280 </t>
  </si>
  <si>
    <t>https://zakupki.gov.ru/epz/order/notice/ea44/view/supplier-results.html?regNumber=0873400003921000283</t>
  </si>
  <si>
    <t>0873400003921000283-0001</t>
  </si>
  <si>
    <t>1. Калетра®; 
2. Калидавир®</t>
  </si>
  <si>
    <t xml:space="preserve">1970515020221000281 </t>
  </si>
  <si>
    <t>https://zakupki.gov.ru/epz/order/notice/ea44/view/supplier-results.html?regNumber=0873400003921000251</t>
  </si>
  <si>
    <t>0873400003921000251-0001</t>
  </si>
  <si>
    <t xml:space="preserve">1970515020221000277 </t>
  </si>
  <si>
    <t>https://zakupki.gov.ru/epz/order/notice/ea44/view/supplier-results.html?regNumber=0873400003921000281</t>
  </si>
  <si>
    <t>0873400003921000281-0001</t>
  </si>
  <si>
    <t xml:space="preserve">1970515020221000275 </t>
  </si>
  <si>
    <t>https://zakupki.gov.ru/epz/order/notice/ea44/view/supplier-results.html?regNumber=0873400003921000258</t>
  </si>
  <si>
    <t>№ и дата платежного поручения</t>
  </si>
  <si>
    <t>Акт исполненных обязательств</t>
  </si>
  <si>
    <t>дата подписания Заказчиком</t>
  </si>
  <si>
    <t>Дата направления в реестр ГК на ЕИС</t>
  </si>
  <si>
    <t>расчет срока публикации</t>
  </si>
  <si>
    <t>цена с учетом многолетних ГК</t>
  </si>
  <si>
    <t>0873400003921000351</t>
  </si>
  <si>
    <t>0873400003921000352</t>
  </si>
  <si>
    <t>0873400003921000353</t>
  </si>
  <si>
    <t>0873400003921000354</t>
  </si>
  <si>
    <t>0873400003921000355</t>
  </si>
  <si>
    <t>0873400003921000356</t>
  </si>
  <si>
    <t>0873400003921000357</t>
  </si>
  <si>
    <t>0873400003921000358</t>
  </si>
  <si>
    <t>0873400003921000359</t>
  </si>
  <si>
    <t>0873400003921000361</t>
  </si>
  <si>
    <t>0873400003921000362</t>
  </si>
  <si>
    <t>0873400003921000363</t>
  </si>
  <si>
    <t>Фактор свертывания крови VIII, лиофилизат для приготовления раствора для внутривенного введения и/или инфузий 400-799 МЕ</t>
  </si>
  <si>
    <t>Фактор свертывания крови IX, лиофилизат для  приготовления раствора для внутривенного введения и/или инфузий 1000-1200 МЕ</t>
  </si>
  <si>
    <t>Фактор свертывания крови VIII, лиофилизат для приготовления раствора для внутривенного введения и/или инфузий 800-1400 МЕ</t>
  </si>
  <si>
    <t>Антиингибиторный коагулянтный комплекс, лиофилизат для приготовления раствора для инфузий, 500 ЕД</t>
  </si>
  <si>
    <t xml:space="preserve"> Велаглюцераза альфа, лиофилизат для приготовления раствора для инфузий, 400 ЕД</t>
  </si>
  <si>
    <t>Фактор свертывания крови VIII + Фактор Виллебранда, лиофилизат для приготовления раствора для внутривенного введения, 250 МЕ + 600 МЕ</t>
  </si>
  <si>
    <t xml:space="preserve">Фактор свертывания крови VIII + Фактор Виллебранда, лиофилизат для приготовления раствора для внутривенного введения, 500 МЕ + 1200 МЕ </t>
  </si>
  <si>
    <t>Фактор свертывания крови VIII + Фактор Виллебранда, лиофилизат для приготовления раствора для внутривенного введения, 1000 МЕ + 2400 МЕ</t>
  </si>
  <si>
    <t>Фактор свертывания крови VIII + Фактор Виллебранда, лиофилизат для приготовления раствора для инфузий, 1000 МЕ + 1200 МЕ</t>
  </si>
  <si>
    <t>Фактор свертывания крови VIII, лиофилизат для приготовления раствора для внутривенного введения и/или инфузий 200-399 МЕ</t>
  </si>
  <si>
    <t>Фактор свертывания крови IX, лиофилизат для  приготовления раствора для внутривенного введения и/или инфузий 250 МЕ</t>
  </si>
  <si>
    <t>Фактор свертывания крови IX, лиофилизат для  приготовления раствора для внутривенного введения и/или инфузий 500-600 М</t>
  </si>
  <si>
    <t>211970515020277050100100760012120244</t>
  </si>
  <si>
    <t>211970515020277050100100750012120244</t>
  </si>
  <si>
    <t>211970515020277050100100740012120244</t>
  </si>
  <si>
    <t>211970515020277050100100290202120244</t>
  </si>
  <si>
    <t>211970515020277050100100120072120244</t>
  </si>
  <si>
    <t>211970515020277050100100290172120244</t>
  </si>
  <si>
    <t>211970515020277050100100290152120244</t>
  </si>
  <si>
    <t>211970515020277050100100290182120244</t>
  </si>
  <si>
    <t>211970515020277050100100290192120244</t>
  </si>
  <si>
    <t>211970515020277050100100680012120244</t>
  </si>
  <si>
    <t>211970515020277050100100700012120244</t>
  </si>
  <si>
    <t>211970515020277050100100690012120244</t>
  </si>
  <si>
    <t>0873400003921000364</t>
  </si>
  <si>
    <t>0873400003921000365</t>
  </si>
  <si>
    <t>0873400003921000366</t>
  </si>
  <si>
    <t>0873400003921000367</t>
  </si>
  <si>
    <t>0873400003921000368</t>
  </si>
  <si>
    <t>0873400003921000369</t>
  </si>
  <si>
    <t>0873400003921000370</t>
  </si>
  <si>
    <t>0873400003921000371</t>
  </si>
  <si>
    <t>0873400003921000372</t>
  </si>
  <si>
    <t>0873400003921000373</t>
  </si>
  <si>
    <t>211970515020277050100100140072120244</t>
  </si>
  <si>
    <t>мкг</t>
  </si>
  <si>
    <t>211970515020277050100100520032120244</t>
  </si>
  <si>
    <t xml:space="preserve">Ларонидаза, концентрат для приготовления раствора для инфузий, 100 ЕД/мл </t>
  </si>
  <si>
    <t xml:space="preserve">Галсульфаза, концентрат для приготовления раствора для инфузий, 1 мг/мл </t>
  </si>
  <si>
    <t>211970515020277050100100520012120244</t>
  </si>
  <si>
    <t>211970515020277050100100140082120244</t>
  </si>
  <si>
    <t xml:space="preserve">Интерферон бета-1а, лиофилизат для приготовления раствора для внутримышечного введения, 30 мкг </t>
  </si>
  <si>
    <t>211970515020277050100100290232120244</t>
  </si>
  <si>
    <t>Октоког альфа, лиофилизат для приготовления раствора для внутривенного введения, 
250 МЕ</t>
  </si>
  <si>
    <t>211970515020277050100100520022120244</t>
  </si>
  <si>
    <t>Галсульфаза, концентрат для приготовления раствора для инфузий, 1 мг/мл</t>
  </si>
  <si>
    <t>211970515020277050100100120082120244</t>
  </si>
  <si>
    <t xml:space="preserve">Мороктоког альфа, лиофилизат для приготовления раствора для внутривенного введения, 500 МЕ </t>
  </si>
  <si>
    <t>211970515020277050100100290222120244</t>
  </si>
  <si>
    <t>Мороктоког альфа, лиофилизат для приготовления раствора для внутривенного введения, 2000 МЕ</t>
  </si>
  <si>
    <t>211970515020277050100100290212120244</t>
  </si>
  <si>
    <t xml:space="preserve">Пэгинтерферон бета-1а, раствор для подкожного введения, 125 мкг, 0,5 мл </t>
  </si>
  <si>
    <t>211970515020277050100100730012120244</t>
  </si>
  <si>
    <t>субъекты поставки по Кругу добра/COVID</t>
  </si>
  <si>
    <t>211970515020277050100100290242120244</t>
  </si>
  <si>
    <t>0873400003921000375</t>
  </si>
  <si>
    <t>Фактор свертывания крови VIII + Фактор Виллебранда, лиофилизат для приготовления раствора для инфузий, 500 МЕ + 600 МЕ</t>
  </si>
  <si>
    <t>0873400003921000376</t>
  </si>
  <si>
    <t>211970515020277050100100100112120244</t>
  </si>
  <si>
    <t>Алемтузумаб, 
концентрат для приготовления раствора для инфузий 10 мг/мл</t>
  </si>
  <si>
    <t>0873400003921000377</t>
  </si>
  <si>
    <t>211970515020277050100100290252120244</t>
  </si>
  <si>
    <t xml:space="preserve">Фактор свертывания крови
 VIII + Фактор Виллебранда, лиофилизат для приготовления раствора для инфузий, 250 МЕ + 300 МЕ </t>
  </si>
  <si>
    <t xml:space="preserve"> Симоктоког альфа 
(фактор свертывания крови VIII человеческий рекомбинантный), лиофилизат для приготовления раствора для внутривенного введения, 2000 МЕ</t>
  </si>
  <si>
    <t>0873400003921000378</t>
  </si>
  <si>
    <t>211970515020277050100100290262120244</t>
  </si>
  <si>
    <t>0873400003921000379</t>
  </si>
  <si>
    <t>211970515020277050100100290272120244</t>
  </si>
  <si>
    <t>Симоктоког альфа 
(фактор свертывания крови VIII человеческий рекомбинантный), лиофилизат для приготовления раствора для внутривенного введения, 250 МЕ</t>
  </si>
  <si>
    <t>0873400003921000380</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</si>
  <si>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</si>
  <si>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211970515020277050100100290282120244</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</si>
  <si>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</si>
  <si>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0873400003921000381</t>
  </si>
  <si>
    <t>211970515020277050100100290292120244</t>
  </si>
  <si>
    <t>0873400003921000382</t>
  </si>
  <si>
    <t>211970515020277050100100550042120244</t>
  </si>
  <si>
    <t>Даратумумаб, 
концентрат для приготовления раствора для инфузий, 20 мг/мл, 5 мл</t>
  </si>
  <si>
    <t>Интерферон бета-1а,
 раствор для подкожного введения, 22 мкг (6 млн. МЕ)</t>
  </si>
  <si>
    <t>211970515020277050100100140092120244</t>
  </si>
  <si>
    <t>Бортезомиб, 
лиофилизат для приготовления раствора для внутривенного и подкожного введения, 2,5 мг и/или 3,0 мг и/или 3,5 мг</t>
  </si>
  <si>
    <t>0873400003921000384</t>
  </si>
  <si>
    <t>211970515020277050100100550052120244</t>
  </si>
  <si>
    <t>0873400003921000385</t>
  </si>
  <si>
    <t>211970515020277050100100550072120244</t>
  </si>
  <si>
    <t>Иматиниб, капсулы и/или таблетки,
 покрытые плёночной оболочкой, 400 мг</t>
  </si>
  <si>
    <t>Иматиниб, капсулы и/или таблетки,
 покрытые плёночной оболочкой, 100 мг</t>
  </si>
  <si>
    <t xml:space="preserve"> 211970515020277050100100550062120244</t>
  </si>
  <si>
    <t>0873400003921000386</t>
  </si>
  <si>
    <t>0873400003921000387</t>
  </si>
  <si>
    <t>Такролимус,
 капсулы, 5 мг</t>
  </si>
  <si>
    <t>211970515020277050100100100122120244</t>
  </si>
  <si>
    <t>Эверолимус, 
таблетки и/или таблетки диспергируемые, 0,25 мг</t>
  </si>
  <si>
    <t>0873400003921000388</t>
  </si>
  <si>
    <t>211970515020277050100100650012120244</t>
  </si>
  <si>
    <t>01.03.2023
01.06.2023</t>
  </si>
  <si>
    <t>0873400003921000389</t>
  </si>
  <si>
    <t>211970515020277050100100140102120244</t>
  </si>
  <si>
    <t>Интерферон бета-1b, 
лиофилизат для приготовления раствора для подкожного введения и/или раствор для подкожного введения 8 – 9,6 млн. МЕ</t>
  </si>
  <si>
    <t>0873400003921000390</t>
  </si>
  <si>
    <t>211970515020277050100100140112120244</t>
  </si>
  <si>
    <t>Глатирамера ацетат, 
раствор для подкожного введения, 40 мг/мл</t>
  </si>
  <si>
    <t>0873400003921000391</t>
  </si>
  <si>
    <t>0873400003921000392</t>
  </si>
  <si>
    <t>0873400003921000393</t>
  </si>
  <si>
    <t>0873400003921000394</t>
  </si>
  <si>
    <t>0873400003921000395</t>
  </si>
  <si>
    <t>211970515020277050100100100132120244</t>
  </si>
  <si>
    <t>Микофенолата мофетил, 
капсулы и/или таблетки, покрытые пленочной оболочкой, 250 мг</t>
  </si>
  <si>
    <t>211970515020277050100100630012120244</t>
  </si>
  <si>
    <t>Эверолимус, 
таблетки и/или таблетки диспергируемые, 0,75 мг</t>
  </si>
  <si>
    <t>Эверолимус, 
таблетки и/или таблетки диспергируемые, 0,5 мг</t>
  </si>
  <si>
    <t>211970515020277050100100640012120244</t>
  </si>
  <si>
    <t>211970515020277050100100550082120244</t>
  </si>
  <si>
    <t>Ритуксимаб,
концентрат для приготовления раствора для инфузий 10 мг/мл</t>
  </si>
  <si>
    <t>211970515020277050100100100142120244</t>
  </si>
  <si>
    <t xml:space="preserve">Такролимус, капсулы, 1 мг </t>
  </si>
  <si>
    <t>Эмицизумаб,
 раствор для подкожного введения, 150 мг/мл, 0,7 мл</t>
  </si>
  <si>
    <t>0873400003921000396</t>
  </si>
  <si>
    <t>211970515020277050100100660032120244</t>
  </si>
  <si>
    <t>0873400003921000397</t>
  </si>
  <si>
    <t>0873400003921000398</t>
  </si>
  <si>
    <t>0873400003921000399</t>
  </si>
  <si>
    <t>0873400003921000400</t>
  </si>
  <si>
    <t>0873400003921000401</t>
  </si>
  <si>
    <t>0873400003921000402</t>
  </si>
  <si>
    <t>0873400003921000403</t>
  </si>
  <si>
    <t>0873400003921000404</t>
  </si>
  <si>
    <t>0873400003921000405</t>
  </si>
  <si>
    <t>0873400003921000406</t>
  </si>
  <si>
    <t>0873400003921000407</t>
  </si>
  <si>
    <t>0873400003921000408</t>
  </si>
  <si>
    <t>0873400003921000409</t>
  </si>
  <si>
    <t>0873400003921000410</t>
  </si>
  <si>
    <t>0873400003921000411</t>
  </si>
  <si>
    <t>0873400003921000412</t>
  </si>
  <si>
    <t>Ритуксимаб, 
раствор для подкожного введения 1400 мг/11,7 мл и/или 1600 мг/13,4 мл и/или 1600 мг</t>
  </si>
  <si>
    <t>211970515020277050100100550092120244</t>
  </si>
  <si>
    <t>Эмицизумаб,
 раствор для подкожного введения, 30 мг/мл</t>
  </si>
  <si>
    <t>211970515020277050100100660042120244</t>
  </si>
  <si>
    <t>211970515020277050100100660022120244</t>
  </si>
  <si>
    <t>211970515020277050100100290302120244</t>
  </si>
  <si>
    <t xml:space="preserve">Эптаког альфа (активированный),
 лиофилизат для приготовления раствора для внутривенного введения, 4,8 мг и/или 5,0 мг (250 КЕД) </t>
  </si>
  <si>
    <t>Эмицизумаб, 
раствор для подкожного введения, 150 мг/мл, 1 мл</t>
  </si>
  <si>
    <t>211970515020277050100100660012120244</t>
  </si>
  <si>
    <t xml:space="preserve">Такролимус, капсулы, 0,5 мг </t>
  </si>
  <si>
    <t>211970515020277050100100100152120244</t>
  </si>
  <si>
    <t>Ритуксимаб, 
концентрат для приготовления раствора для инфузий 10 мг/мл, 10 мл</t>
  </si>
  <si>
    <t>211970515020277050100100550102120244</t>
  </si>
  <si>
    <t>Идурсульфаза, 
концентрат для приготовления раствора для инфузий, 2 мг/мл</t>
  </si>
  <si>
    <t>211970515020277050100100520082120244</t>
  </si>
  <si>
    <t>211970515020277050100100520052120244</t>
  </si>
  <si>
    <t>211970515020277050100100520062120244</t>
  </si>
  <si>
    <t>Идурсульфаза,
 концентрат для приготовления раствора для инфузий, 2 мг/мл</t>
  </si>
  <si>
    <t>211970515020277050100100520072120244</t>
  </si>
  <si>
    <t>Талиглюцераза альфа,
 лиофилизат для приготовления концентрата для приготовления раствора для инфузий, 200 ЕД</t>
  </si>
  <si>
    <t>211970515020277050100100120092120244</t>
  </si>
  <si>
    <t xml:space="preserve">Идурсульфаза бета, 
концентрат для приготовления раствора для инфузий, 2 мг/мл </t>
  </si>
  <si>
    <t>211970515020277050100100520042120244</t>
  </si>
  <si>
    <t>Мороктоког альфа, 
лиофилизат для приготовления раствора для внутривенного введения, 1000 МЕ</t>
  </si>
  <si>
    <t>211970515020277050100100290352120244</t>
  </si>
  <si>
    <t>Нонаког альфа, 
лиофилизат для приготовления раствора для внутривенного введения, 500 МЕ</t>
  </si>
  <si>
    <t>211970515020277050100100290312120244</t>
  </si>
  <si>
    <t>211970515020277050100100290362120244</t>
  </si>
  <si>
    <t>0873400003921000354-0001</t>
  </si>
  <si>
    <t>0873400003921000359-0001</t>
  </si>
  <si>
    <t>0873400003921000358-0001</t>
  </si>
  <si>
    <t>0873400003921000361-0001</t>
  </si>
  <si>
    <t>0873400003921000362-0001</t>
  </si>
  <si>
    <t>Лиофилизат для приготовления раствора для инфузий</t>
  </si>
  <si>
    <t>Вилате</t>
  </si>
  <si>
    <t>Октанат</t>
  </si>
  <si>
    <t>Октанайн Ф (фильтрованный)</t>
  </si>
  <si>
    <t>0873400003921000383</t>
  </si>
  <si>
    <t>211970515020277050100100290322120244</t>
  </si>
  <si>
    <t>0873400003921000413</t>
  </si>
  <si>
    <t>Нонаког альфа, 
лиофилизат для приготовления раствора для внутривенного введения, 1000 МЕ</t>
  </si>
  <si>
    <t>ме</t>
  </si>
  <si>
    <t>211970515020277050100100140132120244</t>
  </si>
  <si>
    <t>0873400003921000414</t>
  </si>
  <si>
    <t>Пэгинтерферон бета-1а,
 раствор для подкожного введения, 63 мкг; 94 мкг</t>
  </si>
  <si>
    <t>211970515020277050100100130032120244</t>
  </si>
  <si>
    <t>0873400003921000415</t>
  </si>
  <si>
    <t>Дорназа альфа, 
раствор для ингаляций, 2,5 мг/2,5 мл</t>
  </si>
  <si>
    <t>211970515020277050100100140122120244</t>
  </si>
  <si>
    <t>0873400003921000416</t>
  </si>
  <si>
    <t>Интерферон бета-1а,
 раствор для подкожного введения, 44 мкг (12 млн. МЕ)</t>
  </si>
  <si>
    <t>211970515020277050100100290332120244</t>
  </si>
  <si>
    <t>0873400003921000417</t>
  </si>
  <si>
    <t>Октоког альфа, 
лиофилизат для приготовления раствора для внутривенного введения, 500 МЕ</t>
  </si>
  <si>
    <t>211970515020277050100100100282120244</t>
  </si>
  <si>
    <t>0873400003921000418</t>
  </si>
  <si>
    <t>Терифлуномид,
 таблетки, покрытые пленочной оболочкой, 14 мг</t>
  </si>
  <si>
    <t>211970515020277050100100100172120244</t>
  </si>
  <si>
    <t>0873400003921000419</t>
  </si>
  <si>
    <t>Циклоспорин, 
капсулы и/или капсулы мягкие, 50 мг</t>
  </si>
  <si>
    <t>211970515020277050100100100192120244</t>
  </si>
  <si>
    <t>0873400003921000420</t>
  </si>
  <si>
    <t>Экулизумаб, 
концентрат для приготовления раствора для инфузий, 10 мг/мл</t>
  </si>
  <si>
    <t>211970515020277050100100100222120244</t>
  </si>
  <si>
    <t>0873400003921000421</t>
  </si>
  <si>
    <t>211970515020277050100100100292120244</t>
  </si>
  <si>
    <t>0873400003921000422</t>
  </si>
  <si>
    <t>Этанерцепт, 
раствор для подкожного введения, 50 мг/мл</t>
  </si>
  <si>
    <t>211970515020277050100100100302120244</t>
  </si>
  <si>
    <t>0873400003921000423</t>
  </si>
  <si>
    <t>Циклоспорин, 
капсулы и/или капсулы мягкие, 100 мг</t>
  </si>
  <si>
    <t>211970515020277050100100100092120244</t>
  </si>
  <si>
    <t xml:space="preserve"> 0873400003921000255</t>
  </si>
  <si>
    <t>1970515020221000282</t>
  </si>
  <si>
    <t>https://zakupki.gov.ru/epz/order/notice/ea44/view/common-info.html?regNumber=0873400003921000255</t>
  </si>
  <si>
    <t>0873400003921000255-0001</t>
  </si>
  <si>
    <t xml:space="preserve">Окрелизумаб, концентрат для приготовления раствора для инфузий, 30 мг/мл </t>
  </si>
  <si>
    <t>211970515020277050100100100082120244</t>
  </si>
  <si>
    <t xml:space="preserve"> 0873400003921000256</t>
  </si>
  <si>
    <t>1970515020221000283</t>
  </si>
  <si>
    <t>https://zakupki.gov.ru/epz/order/notice/ea44/view/common-info.html?regNumber=0873400003921000256</t>
  </si>
  <si>
    <t>0873400003921000256-0001</t>
  </si>
  <si>
    <t>211970515020277050100100100102120244</t>
  </si>
  <si>
    <t xml:space="preserve"> 0873400003921000257</t>
  </si>
  <si>
    <t>1970515020221000284</t>
  </si>
  <si>
    <t>https://zakupki.gov.ru/epz/order/notice/ea44/view/common-info.html?regNumber=0873400003921000257</t>
  </si>
  <si>
    <t>0873400003921000257-0001</t>
  </si>
  <si>
    <t>Циклоспорин, 
капсулы и/или капсулы мягкие, 25 мг</t>
  </si>
  <si>
    <t>0873400003921000424</t>
  </si>
  <si>
    <t>211970515020277050100100100162120244</t>
  </si>
  <si>
    <t>0873400003921000425</t>
  </si>
  <si>
    <t>Циклоспорин,
 раствор для приема внутрь 100 мг/мл, 50 мл</t>
  </si>
  <si>
    <t>211970515020277050100100100312120244</t>
  </si>
  <si>
    <t>Тоцилизумаб, 
раствор для подкожного введения, 162 мг/0,9 мл</t>
  </si>
  <si>
    <t>211970515020277050100100100212120244</t>
  </si>
  <si>
    <t>0873400003921000426</t>
  </si>
  <si>
    <t>Тоцилизумаб, 
концентрат для приготовления раствора для инфузий, 20 мг/мл, 4 мл</t>
  </si>
  <si>
    <t>0873400003921000427</t>
  </si>
  <si>
    <t>211970515020277050100100100272120244</t>
  </si>
  <si>
    <t>Соматропин, 
лиофилизат для приготовления раствора для подкожного введения 5,3 – 6,67 мг (16 - 20 МЕ) и/или раствор для подкожного введения 5 мг/мл - 6,7 мг/мл</t>
  </si>
  <si>
    <t>211970515020277050100100110022120244</t>
  </si>
  <si>
    <t>0873400003921000428</t>
  </si>
  <si>
    <t>Этанерцепт,
 лиофилизат для приготовления раствора для подкожного введения, 10 мг</t>
  </si>
  <si>
    <t xml:space="preserve"> 211970515020277050100100100262120244</t>
  </si>
  <si>
    <t>0873400003921000429</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</si>
  <si>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</si>
  <si>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0873400003921000430</t>
  </si>
  <si>
    <t>211970515020277050100100100182120244</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</si>
  <si>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</si>
  <si>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 xml:space="preserve"> 211970515020277050100100100242120244</t>
  </si>
  <si>
    <t xml:space="preserve"> Экулизумаб, 
концентрат для приготовления раствора для инфузий, 10 мг/мл</t>
  </si>
  <si>
    <t>0873400003921000432</t>
  </si>
  <si>
    <t>211970515020277050100100100232120244</t>
  </si>
  <si>
    <t>Этанерцепт, 
лиофилизат для приготовления раствора для подкожного введения, 25 мг</t>
  </si>
  <si>
    <t>0873400003921000433</t>
  </si>
  <si>
    <t>211970515020277050100100100202120244</t>
  </si>
  <si>
    <t>Окрелизумаб, 
концентрат для приготовления раствора для инфузий, 30 мг/мл</t>
  </si>
  <si>
    <t>0873400003921000434</t>
  </si>
  <si>
    <t>211970515020277050100100100332120244</t>
  </si>
  <si>
    <t>Даратумумаб, 
концентрат для приготовления раствора для инфузий, 20 мг/мл, 20 мл</t>
  </si>
  <si>
    <t xml:space="preserve"> 211970515020277050100100550112120244</t>
  </si>
  <si>
    <t>0873400003921000435</t>
  </si>
  <si>
    <t>0873400003921000436</t>
  </si>
  <si>
    <t xml:space="preserve"> 211970515020277050100100100342120244</t>
  </si>
  <si>
    <t>0873400003921000357-0001</t>
  </si>
  <si>
    <t>0873400003921000352-0001</t>
  </si>
  <si>
    <t>0873400003921000353-0001</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</si>
  <si>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</si>
  <si>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</si>
  <si>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</si>
  <si>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</si>
  <si>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0873400003921000368-0001</t>
  </si>
  <si>
    <t>Адвейт</t>
  </si>
  <si>
    <t>0873400003921000371-0001</t>
  </si>
  <si>
    <t>Октофактор</t>
  </si>
  <si>
    <t>0873400003921000377-0001</t>
  </si>
  <si>
    <t>Фанди®</t>
  </si>
  <si>
    <t>иофилизат для приготовления раствора для инфузий</t>
  </si>
  <si>
    <t>0873400003921000375-0001</t>
  </si>
  <si>
    <t>0873400003921000351-0001</t>
  </si>
  <si>
    <t>0873400003921000378-0001</t>
  </si>
  <si>
    <t>1. лиофилизат для приготовления раствора для подкожного введения; 
2. раствор для подкожного введения</t>
  </si>
  <si>
    <t>0873400003921000379-0001</t>
  </si>
  <si>
    <t>0873400003921000380-0001</t>
  </si>
  <si>
    <t>0873400003921000363-0001</t>
  </si>
  <si>
    <t>1970515020221000357</t>
  </si>
  <si>
    <t xml:space="preserve">https://zakupki.gov.ru/epz/order/notice/ea44/view/common-info.html?regNumber=0873400003921000362   </t>
  </si>
  <si>
    <t>https://zakupki.gov.ru/epz/order/notice/ea44/view/common-info.html?regNumber=0873400003921000364</t>
  </si>
  <si>
    <t xml:space="preserve">https://zakupki.gov.ru/epz/order/notice/ea44/view/common-info.html?regNumber=0873400003921000361 </t>
  </si>
  <si>
    <t>1970515020221000355</t>
  </si>
  <si>
    <t>https://zakupki.gov.ru/epz/order/notice/ea44/view/common-info.html?regNumber=0873400003921000354</t>
  </si>
  <si>
    <t>1970515020221000353</t>
  </si>
  <si>
    <t>https://zakupki.gov.ru/epz/order/notice/ea44/view/common-info.html?regNumber=0873400003921000358</t>
  </si>
  <si>
    <t>1970515020221000356</t>
  </si>
  <si>
    <t>https://zakupki.gov.ru/epz/order/notice/ea44/view/common-info.html?regNumber=0873400003921000359</t>
  </si>
  <si>
    <t>1970515020221000358</t>
  </si>
  <si>
    <t>1970515020221000360</t>
  </si>
  <si>
    <t>0873400003921000364-0001</t>
  </si>
  <si>
    <t>ООО "Ирвин 2"</t>
  </si>
  <si>
    <t>Иран</t>
  </si>
  <si>
    <t>СинноВекс</t>
  </si>
  <si>
    <t>лиофилизат для приготовления раствора для внутримышечного введения</t>
  </si>
  <si>
    <t>0873400003921000384-0001</t>
  </si>
  <si>
    <t>АО "Центр внедрения "Протек"</t>
  </si>
  <si>
    <t>Милатиб 
Бортезол</t>
  </si>
  <si>
    <t>лиофилизат для приготовления раствора для внутривенного и подкожного введения</t>
  </si>
  <si>
    <t>процентное снижение по протоколу</t>
  </si>
  <si>
    <t>Наличие снижения по контракту</t>
  </si>
  <si>
    <t>наличие снижения по протоколу</t>
  </si>
  <si>
    <t>0873400003921000388-0001</t>
  </si>
  <si>
    <t>1970515020221000376</t>
  </si>
  <si>
    <t>https://zakupki.gov.ru/epz/order/notice/ea44/view/common-info.html?regNumber=0873400003921000384</t>
  </si>
  <si>
    <t>1970515020221000369</t>
  </si>
  <si>
    <t>https://zakupki.gov.ru/epz/order/notice/ea44/view/common-info.html?regNumber=0873400003921000379</t>
  </si>
  <si>
    <t>0873400003921000437</t>
  </si>
  <si>
    <t>0873400003921000438</t>
  </si>
  <si>
    <t>0873400003921000439</t>
  </si>
  <si>
    <t>0873400003921000440</t>
  </si>
  <si>
    <t>0873400003921000441</t>
  </si>
  <si>
    <t>0873400003921000442</t>
  </si>
  <si>
    <t>0873400003921000443</t>
  </si>
  <si>
    <t>0873400003921000444</t>
  </si>
  <si>
    <t>0873400003921000445</t>
  </si>
  <si>
    <t>0873400003921000446</t>
  </si>
  <si>
    <t>0873400003921000447</t>
  </si>
  <si>
    <t>0873400003921000448</t>
  </si>
  <si>
    <t>0873400003921000449</t>
  </si>
  <si>
    <t>0873400003921000450</t>
  </si>
  <si>
    <t>0873400003921000451</t>
  </si>
  <si>
    <t>0873400003921000452</t>
  </si>
  <si>
    <t>0873400003921000453</t>
  </si>
  <si>
    <t>0873400003921000454</t>
  </si>
  <si>
    <t>0873400003921000455</t>
  </si>
  <si>
    <t>0873400003921000456</t>
  </si>
  <si>
    <t>0873400003921000457</t>
  </si>
  <si>
    <t>0873400003921000458</t>
  </si>
  <si>
    <t>0873400003921000459</t>
  </si>
  <si>
    <t>0873400003921000460</t>
  </si>
  <si>
    <t>0873400003921000461</t>
  </si>
  <si>
    <t>0873400003921000462</t>
  </si>
  <si>
    <t>0873400003921000463</t>
  </si>
  <si>
    <t>0873400003921000464</t>
  </si>
  <si>
    <t>0873400003921000465</t>
  </si>
  <si>
    <t>0873400003921000466</t>
  </si>
  <si>
    <t>0873400003921000467</t>
  </si>
  <si>
    <t>0873400003921000468</t>
  </si>
  <si>
    <t>0873400003921000469</t>
  </si>
  <si>
    <t>Глатирамера ацетат,
 раствор для подкожного введения, 20 мг/мл</t>
  </si>
  <si>
    <t>211970515020277050100100550122120244</t>
  </si>
  <si>
    <t>Фактор свертывания крови 
VIII + Фактор Виллебранда, лиофилизат для приготовления раствора для внутривенного введения, 900 МЕ + 800 МЕ</t>
  </si>
  <si>
    <t>211970515020277050100100290402120244</t>
  </si>
  <si>
    <t xml:space="preserve"> Антиингибиторный
 коагулянтный комплекс, лиофилизат для приготовления раствора для инфузий, 1000 ЕД</t>
  </si>
  <si>
    <t>211970515020277050100100290392120244</t>
  </si>
  <si>
    <t>Октоког альфа,
 лиофилизат для приготовления раствора для внутривенного введения, 1000 - 1500 МЕ</t>
  </si>
  <si>
    <t>211970515020277050100100290372120244</t>
  </si>
  <si>
    <t>Фактор свертывания крови
 VIII + Фактор Виллебранда, лиофилизат для приготовления раствора для внутривенного введения, 900 МЕ + 800 МЕ</t>
  </si>
  <si>
    <t>211970515020277050100100290412120244</t>
  </si>
  <si>
    <t>Октоког альфа, 
лиофилизат для приготовления раствора для внутривенного введения, 1000 - 1500 МЕ</t>
  </si>
  <si>
    <t>211970515020277050100100290382120244</t>
  </si>
  <si>
    <t>Тоцилизумаб, 
концентрат для приготовления раствора для инфузий, 20 мг/мл, 10 мл и/или 20 мг/мл, 20 мл</t>
  </si>
  <si>
    <t>211970515020277050100100100322120244</t>
  </si>
  <si>
    <t xml:space="preserve"> Адалимумаб, 
раствор для подкожного введения, 40 мг/0,8 мл</t>
  </si>
  <si>
    <t>211970515020277050100100100362120244</t>
  </si>
  <si>
    <t>Адалимумаб, 
раствор для подкожного введения, 100 мг/мл и/или 40 мг/ 0,4 мл</t>
  </si>
  <si>
    <t>211970515020277050100100100352120244</t>
  </si>
  <si>
    <t xml:space="preserve"> Глатирамера ацетат,
 раствор для подкожного введения, 20 мг/мл </t>
  </si>
  <si>
    <t xml:space="preserve"> 211970515020277050100100140142120244</t>
  </si>
  <si>
    <t>211970515020277050100100550132120244</t>
  </si>
  <si>
    <t>Микофенолата 
мофетил, капсулы и/или таблетки, покрытые пленочной оболочкой, 500 мг</t>
  </si>
  <si>
    <t>211970515020277050100100100252120244</t>
  </si>
  <si>
    <t>211970515020277050100100550152120244</t>
  </si>
  <si>
    <t>Микофенолата мофетил,
 капсулы и/или таблетки, покрытые пленочной оболочкой, 250 мг</t>
  </si>
  <si>
    <t>211970515020277050100100100402120244</t>
  </si>
  <si>
    <t>211970515020277050100100290462120244</t>
  </si>
  <si>
    <t>Флударабин, 
таблетки, покрытые пленочной оболочкой, 10 мг</t>
  </si>
  <si>
    <t xml:space="preserve"> 211970515020277050100100550142120244</t>
  </si>
  <si>
    <t xml:space="preserve">Симоктоког 
альфа (фактор свертывания крови VIII человеческий рекомбинантный), лиофилизат для приготовления раствора для внутривенного введения, 1000 МЕ </t>
  </si>
  <si>
    <t>211970515020277050100100290422120244</t>
  </si>
  <si>
    <t>Эптаког альфа 
(активированный), лиофилизат для приготовления раствора для внутривенного введения, 1 мг (50 КЕД) и/ или 1,2 мг (60 КЕД</t>
  </si>
  <si>
    <t>211970515020277050100100290452120244</t>
  </si>
  <si>
    <t>отменен</t>
  </si>
  <si>
    <t>Вакцина для 
профилактики туберкулеза (для щадящей первичной иммунизации), лиофилизат для приготовления суспензии для внутрикожного введения</t>
  </si>
  <si>
    <t>211970515020277050100100800082120244</t>
  </si>
  <si>
    <t>доза</t>
  </si>
  <si>
    <t>Вакцина для 
профилактики туберкулеза, лиофилизат для приготовления суспензии для внутрикожного введения</t>
  </si>
  <si>
    <t>211970515020277050100100800072120244</t>
  </si>
  <si>
    <t>Вакцина для 
профилактики вирусного гепатита В, дифтерии, коклюша и столбняка, суспензия для внутримышечного введения</t>
  </si>
  <si>
    <t>211970515020277050100100800022120244</t>
  </si>
  <si>
    <t>Эптаког альфа 
(активированный), лиофилизат для приготовления раствора для внутривенного введения, 4,8 мг и/или 5,0 мг (250 КЕД)</t>
  </si>
  <si>
    <t>211970515020277050100100290432120244</t>
  </si>
  <si>
    <t>Вакцина для 
профилактики вирусного гепатита В, дифтерии и столбняка, суспензия для внутримышечного введения</t>
  </si>
  <si>
    <t>211970515020277050100100800012120244</t>
  </si>
  <si>
    <t>Вакцина для 
профилактики кори и паротита, лиофилизат для приготовления раствора</t>
  </si>
  <si>
    <t>211970515020277050100100800032120244</t>
  </si>
  <si>
    <t>Вакцина для 
профилактики паротита, лиофилизат для приготовления раствора для подкожного введения</t>
  </si>
  <si>
    <t>211970515020277050100100800062120244</t>
  </si>
  <si>
    <t xml:space="preserve"> Вакцина для 
профилактики краснухи, лиофилизат для приготовления раствора для подкожного введения</t>
  </si>
  <si>
    <t>211970515020277050100100800052120244</t>
  </si>
  <si>
    <t>Вакцина для 
профилактики кори, краснухи и паротита, лиофилизат для приготовления раствора для подкожного введения</t>
  </si>
  <si>
    <t>211970515020277050100100800042120244</t>
  </si>
  <si>
    <t>Эптаког альфа 
(активированный), лиофилизат для приготовления раствора для внутривенного введения, 2 мг (100 КЕД) и/или 2,4 мг</t>
  </si>
  <si>
    <t>211970515020277050100100290442120244</t>
  </si>
  <si>
    <t>211970515020277050100100100392120244</t>
  </si>
  <si>
    <t>Канакинумаб,
 лиофилизат для приготовления раствора для подкожного введения, 150 мг</t>
  </si>
  <si>
    <t>211970515020277050100100100372120244</t>
  </si>
  <si>
    <t>211970515020277050100100140172120244</t>
  </si>
  <si>
    <t xml:space="preserve"> Канакинумаб, 
лиофилизат для приготовления раствора для подкожного введения, 150 мг</t>
  </si>
  <si>
    <t>211970515020277050100100100382120244</t>
  </si>
  <si>
    <t>211970515020277050100100140152120244</t>
  </si>
  <si>
    <t>0873400003921000392-0001</t>
  </si>
  <si>
    <t>Сертикан®</t>
  </si>
  <si>
    <t xml:space="preserve">таблетки, 0.75 мг (блистер) 
10 х 6 (пачка картонная)
</t>
  </si>
  <si>
    <t>0873400003921000386-0001</t>
  </si>
  <si>
    <t>ООО "Примафарм"</t>
  </si>
  <si>
    <t>Иматиниб</t>
  </si>
  <si>
    <t>таблетки, 
покрытые пленочной оболочкой, 100 мг (контурная ячейковая упаковка) 10 х 3 (пачка картонная)</t>
  </si>
  <si>
    <t xml:space="preserve">таблетки, 0.25 мг (блистер) 
10 х 6 (пачка картонная)
</t>
  </si>
  <si>
    <t>0873400003921000370-0001</t>
  </si>
  <si>
    <t>Глуразим</t>
  </si>
  <si>
    <t>лиофилизат для приготовления раствора для инфузий, 400 ЕД (флакон) х 1 (пачка картонная)</t>
  </si>
  <si>
    <t>0873400003921000372-0001</t>
  </si>
  <si>
    <t>Октофактор®</t>
  </si>
  <si>
    <t xml:space="preserve">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х1 (пачка картонная)
</t>
  </si>
  <si>
    <t>0873400003921000390-0001</t>
  </si>
  <si>
    <t>Тимексон®</t>
  </si>
  <si>
    <t>[раствор для подкожного введения, 40 мг/мл (шприц) 1 мл х 6 + салфетка спиртовая х 6] х 1 (пачка картонная)</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</si>
  <si>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</si>
  <si>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0873400003921000355-0001</t>
  </si>
  <si>
    <t>ВПРИВ®</t>
  </si>
  <si>
    <t>0873400003921000356-0001</t>
  </si>
  <si>
    <t>Гемате® П</t>
  </si>
  <si>
    <t>[лиофилизат для приготовления раствора для внутривенного введения, 500 МЕ+1200 МЕ (флакон) х 1 + растворитель (флакон) 10 мл х 1 + устройство для добавления растворителя со встроенным фильтром (Mix-2VialТМ 20/20) х 1 + комплект для внутривенного введения препарата [шприц х 1 + игла-бабочка х 1 + салфетка дезинфицирующая х 2 + лейкопластырь х 1] х 1] х 1 (пачка картонная)</t>
  </si>
  <si>
    <t>нет заявок</t>
  </si>
  <si>
    <t>нет изаявок</t>
  </si>
  <si>
    <t>Адвейт®</t>
  </si>
  <si>
    <t>1. Инфибета®; 
2. Интерферон бета-1b</t>
  </si>
  <si>
    <t>Гемате®П</t>
  </si>
  <si>
    <t>1970515020222000003</t>
  </si>
  <si>
    <t>https://zakupki.gov.ru/epz/order/notice/ea44/view/common-info.html?regNumber=0873400003921000372</t>
  </si>
  <si>
    <t>https://zakupki.gov.ru/epz/order/notice/ea44/view/common-info.html?regNumber=0873400003921000370</t>
  </si>
  <si>
    <t>1970515020222000002</t>
  </si>
  <si>
    <t>https://zakupki.gov.ru/epz/order/notice/ea44/view/common-info.html?regNumber=0873400003921000390</t>
  </si>
  <si>
    <t>1970515020222000001</t>
  </si>
  <si>
    <t>https://zakupki.gov.ru/epz/order/notice/ea44/view/common-info.html?regNumber=0873400003921000392</t>
  </si>
  <si>
    <t>1970515020222000004</t>
  </si>
  <si>
    <t>0873400003921000387-0001</t>
  </si>
  <si>
    <t>0873400003921000391-0001</t>
  </si>
  <si>
    <t>ООО "Барион"</t>
  </si>
  <si>
    <t>0873400003921000395-0001</t>
  </si>
  <si>
    <t>1970515020222000005</t>
  </si>
  <si>
    <t>https://zakupki.gov.ru/epz/order/notice/ea44/view/common-info.html?regNumber=0873400003921000373</t>
  </si>
  <si>
    <t>0873400003921000373-0001</t>
  </si>
  <si>
    <t>1. Прилуксид;
2. Такролимус</t>
  </si>
  <si>
    <t>1. Такролимус;
2. Прилуксид;
3. Такролимус</t>
  </si>
  <si>
    <t>1. капсулы;
2. капсулы;
3. капсулы</t>
  </si>
  <si>
    <t>1. капсулы;
2. капсулы</t>
  </si>
  <si>
    <t>Плегриди</t>
  </si>
  <si>
    <t>https://zakupki.gov.ru/epz/order/notice/ea44/view/common-info.html?regNumber=0873400003921000385</t>
  </si>
  <si>
    <t>1970515020222000011</t>
  </si>
  <si>
    <t>0873400003921000385-0001</t>
  </si>
  <si>
    <t>Микофенолата мофетил</t>
  </si>
  <si>
    <t>таблетки, покрытые пленочной оболочкой</t>
  </si>
  <si>
    <t>https://zakupki.gov.ru/epz/order/notice/ea44/view/common-info.html?regNumber=0873400003921000395</t>
  </si>
  <si>
    <t>1970515020222000010</t>
  </si>
  <si>
    <t>https://zakupki.gov.ru/epz/order/notice/ea44/view/common-info.html?regNumber=0873400003921000391</t>
  </si>
  <si>
    <t>1970515020222000008</t>
  </si>
  <si>
    <t>https://zakupki.gov.ru/epz/order/notice/ea44/view/supplier-results.html?regNumber=0873400003921000397</t>
  </si>
  <si>
    <t>0873400003921000397-0001</t>
  </si>
  <si>
    <t>Мабтера®</t>
  </si>
  <si>
    <t>1970515020222000006</t>
  </si>
  <si>
    <t>https://zakupki.gov.ru/epz/order/notice/ea44/view/common-info.html?regNumber=0873400003921000408</t>
  </si>
  <si>
    <t>0873400003921000408-0001</t>
  </si>
  <si>
    <t>США</t>
  </si>
  <si>
    <t>Элисо</t>
  </si>
  <si>
    <t>лиофилизат для приготовления концентрата для приготовления раствора для инфузий</t>
  </si>
  <si>
    <t>https://zakupki.gov.ru/epz/order/notice/ea44/view/common-info.html?regNumber=0873400003921000411</t>
  </si>
  <si>
    <t>1970515020222000007</t>
  </si>
  <si>
    <t>0873400003921000411-0001</t>
  </si>
  <si>
    <t>Иннонафактор®</t>
  </si>
  <si>
    <t>0873400003921000376-0001</t>
  </si>
  <si>
    <t>ООО"Нанолек"</t>
  </si>
  <si>
    <t>Лемтрада®</t>
  </si>
  <si>
    <t>0873400003921000419-0001</t>
  </si>
  <si>
    <t>Оргаспорин®</t>
  </si>
  <si>
    <t>капсулы</t>
  </si>
  <si>
    <t>0873400003921000424-0001</t>
  </si>
  <si>
    <t>1. Оргаспорин®;
2. Экорал®</t>
  </si>
  <si>
    <t>1.  капсулы;
2.  капсулы</t>
  </si>
  <si>
    <t>https://zakupki.gov.ru/epz/order/notice/ea44/view/common-info.html?regNumber=0873400003921000402</t>
  </si>
  <si>
    <t>0873400003921000402-0001</t>
  </si>
  <si>
    <t>0873400003921000423-0001</t>
  </si>
  <si>
    <t>1970515020222000015</t>
  </si>
  <si>
    <t>0873400003921000366-0001</t>
  </si>
  <si>
    <t>Наглазим®</t>
  </si>
  <si>
    <t>https://zakupki.gov.ru/epz/order/notice/ea44/view/common-info.html?regNumber=0873400003921000433</t>
  </si>
  <si>
    <t>1970515020222000020</t>
  </si>
  <si>
    <t>0873400003921000433-0001</t>
  </si>
  <si>
    <t>Энбрел®</t>
  </si>
  <si>
    <t>лиофилизат для приготовления раствора для подкожного введения</t>
  </si>
  <si>
    <t>1970515020222000017</t>
  </si>
  <si>
    <t>https://zakupki.gov.ru/epz/order/notice/ea44/view/common-info.html?regNumber=0873400003921000367</t>
  </si>
  <si>
    <t>0873400003921000367-0001</t>
  </si>
  <si>
    <t>1970515020222000016</t>
  </si>
  <si>
    <t>https://zakupki.gov.ru/epz/order/notice/ea44/view/common-info.html?regNumber=0873400003921000369</t>
  </si>
  <si>
    <t>0873400003921000369-0001</t>
  </si>
  <si>
    <t>https://zakupki.gov.ru/epz/order/notice/ea44/view/common-info.html?regNumber=0873400003921000429</t>
  </si>
  <si>
    <t>1970515020222000018</t>
  </si>
  <si>
    <t>0873400003921000429-0001</t>
  </si>
  <si>
    <t>https://zakupki.gov.ru/epz/order/notice/ea44/view/common-info.html?regNumber=0873400003921000365</t>
  </si>
  <si>
    <t>0873400003921000365-0001</t>
  </si>
  <si>
    <t>АО "Санофи Россия"</t>
  </si>
  <si>
    <t>Альдуразим®</t>
  </si>
  <si>
    <t>https://zakupki.gov.ru/epz/order/notice/ea44/view/common-info.html?regNumber=0873400003921000389</t>
  </si>
  <si>
    <t>0873400003921000389-0001</t>
  </si>
  <si>
    <t>ООО "Джи Ди Пи"</t>
  </si>
  <si>
    <t>1. Инфибета®;
2. Интерферон бета-1b</t>
  </si>
  <si>
    <t>1.  лиофилизат для приготовления раствора для подкожного введения;
2.  раствор для подкожного введения</t>
  </si>
  <si>
    <t>https://zakupki.gov.ru/epz/order/notice/ea44/view/common-info.html?regNumber=0873400003921000394</t>
  </si>
  <si>
    <t>0873400003921000394-0001</t>
  </si>
  <si>
    <t>Ацеллбия®</t>
  </si>
  <si>
    <t>https://zakupki.gov.ru/epz/order/notice/ea44/view/common-info.html?regNumber=0873400003921000417</t>
  </si>
  <si>
    <t>0873400003921000417-0001</t>
  </si>
  <si>
    <t>https://zakupki.gov.ru/epz/order/notice/ea44/view/common-info.html?regNumber=0873400003921000427</t>
  </si>
  <si>
    <t>0873400003921000427-0001</t>
  </si>
  <si>
    <t>Актемра®</t>
  </si>
  <si>
    <t>Япония</t>
  </si>
  <si>
    <t>https://zakupki.gov.ru/epz/order/notice/ea44/view/common-info.html?regNumber=0873400003921000428</t>
  </si>
  <si>
    <t>0873400003921000428-0001</t>
  </si>
  <si>
    <t>Растан®</t>
  </si>
  <si>
    <t>https://zakupki.gov.ru/epz/order/notice/ea44/view/common-info.html?regNumber=0873400003921000383</t>
  </si>
  <si>
    <t>1970515020222000012</t>
  </si>
  <si>
    <t>0873400003921000383-0001</t>
  </si>
  <si>
    <t>Ребиф®</t>
  </si>
  <si>
    <t>Италия</t>
  </si>
  <si>
    <t>https://zakupki.gov.ru/epz/order/notice/ea44/view/common-info.html?regNumber=0873400003921000387</t>
  </si>
  <si>
    <t>1970515020222000021</t>
  </si>
  <si>
    <t>https://zakupki.gov.ru/epz/order/notice/ea44/view/common-info.html?regNumber=0873400003921000393</t>
  </si>
  <si>
    <t>1970515020222000013</t>
  </si>
  <si>
    <t>0873400003921000393-0001</t>
  </si>
  <si>
    <t>таблетки</t>
  </si>
  <si>
    <t>https://zakupki.gov.ru/epz/order/notice/ea44/view/common-info.html?regNumber=0873400003921000386</t>
  </si>
  <si>
    <t>1970515020222000009</t>
  </si>
  <si>
    <t>https://zakupki.gov.ru/epz/order/notice/ea44/view/common-info.html?regNumber=0873400003921000351</t>
  </si>
  <si>
    <t>1970515020221000365</t>
  </si>
  <si>
    <t>https://zakupki.gov.ru/epz/order/notice/ea44/view/common-info.html?regNumber=0873400003921000352</t>
  </si>
  <si>
    <t>1970515020221000362</t>
  </si>
  <si>
    <t>https://zakupki.gov.ru/epz/order/notice/ea44/view/common-info.html?regNumber=0873400003921000353</t>
  </si>
  <si>
    <t>1970515020221000364</t>
  </si>
  <si>
    <t>https://zakupki.gov.ru/epz/order/notice/ea44/view/common-info.html?regNumber=0873400003921000355</t>
  </si>
  <si>
    <t>1970515020221000374</t>
  </si>
  <si>
    <t>https://zakupki.gov.ru/epz/order/notice/ea44/view/common-info.html?regNumber=0873400003921000356</t>
  </si>
  <si>
    <t>1970515020221000375</t>
  </si>
  <si>
    <t>https://zakupki.gov.ru/epz/order/notice/ea44/view/common-info.html?regNumber=0873400003921000357</t>
  </si>
  <si>
    <t>1970515020221000363</t>
  </si>
  <si>
    <t>https://zakupki.gov.ru/epz/order/notice/ea44/view/common-info.html?regNumber=0873400003921000363</t>
  </si>
  <si>
    <t>1970515020221000373</t>
  </si>
  <si>
    <t>https://zakupki.gov.ru/epz/order/notice/ea44/view/common-info.html?regNumber=0873400003921000368</t>
  </si>
  <si>
    <t>1970515020221000370</t>
  </si>
  <si>
    <t>https://zakupki.gov.ru/epz/order/notice/ea44/view/common-info.html?regNumber=0873400003921000371</t>
  </si>
  <si>
    <t>1970515020221000371</t>
  </si>
  <si>
    <t>https://zakupki.gov.ru/epz/order/notice/ea44/view/common-info.html?regNumber=0873400003921000375</t>
  </si>
  <si>
    <t>1970515020221000366</t>
  </si>
  <si>
    <t>https://zakupki.gov.ru/epz/order/notice/ea44/view/common-info.html?regNumber=0873400003921000376</t>
  </si>
  <si>
    <t>1970515020222000026</t>
  </si>
  <si>
    <t>https://zakupki.gov.ru/epz/order/notice/ea44/view/common-info.html?regNumber=0873400003921000377</t>
  </si>
  <si>
    <t>1970515020221000367</t>
  </si>
  <si>
    <t>https://zakupki.gov.ru/epz/order/notice/ea44/view/common-info.html?regNumber=0873400003921000378</t>
  </si>
  <si>
    <t>1970515020221000368</t>
  </si>
  <si>
    <t>https://zakupki.gov.ru/epz/order/notice/ea44/view/common-info.html?regNumber=0873400003921000380</t>
  </si>
  <si>
    <t>1970515020221000372</t>
  </si>
  <si>
    <t>https://zakupki.gov.ru/epz/order/notice/ea44/view/common-info.html?regNumber=0873400003921000388</t>
  </si>
  <si>
    <t>1970515020221000378</t>
  </si>
  <si>
    <t>1970515020222000022</t>
  </si>
  <si>
    <t>1970515020222000027</t>
  </si>
  <si>
    <t>https://zakupki.gov.ru/epz/order/notice/ea44/view/common-info.html?regNumber=0873400003921000419</t>
  </si>
  <si>
    <t>1970515020222000023</t>
  </si>
  <si>
    <t>https://zakupki.gov.ru/epz/order/notice/ea44/view/common-info.html?regNumber=0873400003921000423</t>
  </si>
  <si>
    <t>1970515020222000025</t>
  </si>
  <si>
    <t>https://zakupki.gov.ru/epz/order/notice/ea44/view/common-info.html?regNumber=0873400003921000424</t>
  </si>
  <si>
    <t>1970515020222000024</t>
  </si>
  <si>
    <t>https://zakupki.gov.ru/epz/order/notice/ea44/view/common-info.html?regNumber=0873400003921000413</t>
  </si>
  <si>
    <t>1970515020222000014</t>
  </si>
  <si>
    <t>0873400003921000413-0001</t>
  </si>
  <si>
    <t>https://zakupki.gov.ru/epz/order/notice/ea44/view/common-info.html?regNumber=0873400003921000422</t>
  </si>
  <si>
    <t>1970515020222000019</t>
  </si>
  <si>
    <t>0873400003921000422-0001</t>
  </si>
  <si>
    <t>-</t>
  </si>
  <si>
    <t>221970515020277050100100260012120244</t>
  </si>
  <si>
    <t>0873400003922000001</t>
  </si>
  <si>
    <t>Ланаделумаб, раствор для подкожного введения, 150 мг/мл</t>
  </si>
  <si>
    <t>221970515020277050100100110012120244</t>
  </si>
  <si>
    <t>0873400003922000002</t>
  </si>
  <si>
    <t>0873400003922000003</t>
  </si>
  <si>
    <t>0873400003922000004</t>
  </si>
  <si>
    <t>Такролимус, капсулы пролонгированного действия 5 мг</t>
  </si>
  <si>
    <t>221970515020277050100100130012120244</t>
  </si>
  <si>
    <t>Такролимус, капсулы пролонгированного действия 0,5 мг</t>
  </si>
  <si>
    <t>221970515020277050100100340012120244</t>
  </si>
  <si>
    <t>Такролимус, капсулы пролонгированного действия 1 мг</t>
  </si>
  <si>
    <t>Кладрибин, таблетки, 10 мг</t>
  </si>
  <si>
    <t>Спарфлоксацин, таблетки, покрытые оболочкой и/или пленочной оболочкой, 200 мг.</t>
  </si>
  <si>
    <t>Линезолид, раствор для инфузий,2 мг/мл.</t>
  </si>
  <si>
    <t>Капреомицин 1000 мг</t>
  </si>
  <si>
    <t>г</t>
  </si>
  <si>
    <t>Тоцилизумаб 20 мг 10 и 20 мл</t>
  </si>
  <si>
    <t xml:space="preserve">Идурсульфаза бета </t>
  </si>
  <si>
    <t>Вакцина для профилактики вирусного гепатита В,дифтерии, коклюша и столбняка</t>
  </si>
  <si>
    <t>Вакцина для профилактики полиомиелита (пероральная) раствор для приема внутрь</t>
  </si>
  <si>
    <t>Вакцина для профилактики полиомиелита, сусп. для в/м и п/к введ.,0.5 мл/доза 2.5 мл.</t>
  </si>
  <si>
    <t>Вакцина для профилактики кори и паротита, лиофилизат для приготовления раствора для подкожного введения</t>
  </si>
  <si>
    <t>Нусинерсен, раствор для интратекального введения, 2,4 мг/мл</t>
  </si>
  <si>
    <t>Псковская область,
Республика Дагестан
Республика Карелия
Республика Тыва
Брянская область</t>
  </si>
  <si>
    <t>Рисдиплам, порошок для приготовления раствора для приема внутрь 0,75 мг/мл, 2 г.</t>
  </si>
  <si>
    <t xml:space="preserve">Ивановская область
Рязанская область
Новосибирская область
Республика Алтай
Тюменская область
Ханты-Мансийский автономный округ - Югра
</t>
  </si>
  <si>
    <t>Иксазомиб, капсулы, 3 м</t>
  </si>
  <si>
    <t>Иксазомиб, капсулы, 4 мг</t>
  </si>
  <si>
    <t>Вакцина для профилактики паротита, лиофилизат для приготовления раствора для подкожного введения.</t>
  </si>
  <si>
    <t>Вакцина для профилактики краснухи</t>
  </si>
  <si>
    <t>1970515020222000033</t>
  </si>
  <si>
    <t>1970515020222000029</t>
  </si>
  <si>
    <t>1970515020222000031</t>
  </si>
  <si>
    <t>1970515020222000028</t>
  </si>
  <si>
    <t>https://zakupki.gov.ru/epz/order/notice/ea44/view/common-info.html?regNumber=0873400003921000414</t>
  </si>
  <si>
    <t>0873400003921000414-0001</t>
  </si>
  <si>
    <t>0873400003921000431</t>
  </si>
  <si>
    <t>211970515020277050100100200012120244</t>
  </si>
  <si>
    <t>0873400003921000076</t>
  </si>
  <si>
    <t>1970515020221000136</t>
  </si>
  <si>
    <t>https://zakupki.gov.ru/epz/contract/contractCard/common-info.html?reestrNumber=1970515020221000136</t>
  </si>
  <si>
    <t>0873400003921000076-0001</t>
  </si>
  <si>
    <t>Этравирин, таблетки, 200 мг</t>
  </si>
  <si>
    <t>Интеленс ®</t>
  </si>
  <si>
    <t>таблетки, 200 мг (флакон) 60 x 1 (пачка картонная)</t>
  </si>
  <si>
    <t>https://zakupki.gov.ru/epz/order/notice/ea44/view/common-info.html?regNumber=0873400003921000403</t>
  </si>
  <si>
    <t>0873400003921000403-0001</t>
  </si>
  <si>
    <t>Реддитукс®</t>
  </si>
  <si>
    <t>https://zakupki.gov.ru/epz/order/notice/ea44/view/common-info.html?regNumber=0873400003921000412</t>
  </si>
  <si>
    <t>https://zakupki.gov.ru/epz/order/notice/ea44/view/common-info.html?regNumber=0873400003921000425</t>
  </si>
  <si>
    <t>0873400003921000425-0001</t>
  </si>
  <si>
    <t>Экорал®</t>
  </si>
  <si>
    <t>раствор для приема внутрь</t>
  </si>
  <si>
    <t xml:space="preserve">Вакцина для профилактики туберкулеза </t>
  </si>
  <si>
    <t>Вакцина туберкулезная для щадящей первичной иммунизации (БЦЖ-М)</t>
  </si>
  <si>
    <t>Аминосалициловая
 кислота, раствор для инфузий, 30 мг/мл, 400 мл и/или лиофилизат для приготовления раствора для инфузий, 13,49 г</t>
  </si>
  <si>
    <t>Адалимумаб 100 мг 0,4мл</t>
  </si>
  <si>
    <t>Ралтегравир, таблетки жевательные, 100 мг</t>
  </si>
  <si>
    <t>Дарунавир, таблетки, покрытые пленочной оболочкой, 400 мг</t>
  </si>
  <si>
    <t>Зидовудин, раствор для приема внутрь, 10 мг/мл</t>
  </si>
  <si>
    <t>Ламивудин раствор для приема внутрь 10 мг/мл</t>
  </si>
  <si>
    <t>221970515020277050100100180022120244</t>
  </si>
  <si>
    <t>0873400003922000024</t>
  </si>
  <si>
    <t>Даклатасвир таб ппо 60 мг</t>
  </si>
  <si>
    <t>Эфавиренз, таблетки, покрытые пленочной оболочкой, 100 мг</t>
  </si>
  <si>
    <t>Дарунавир, таблетки, покрытые пленочной оболочкой, 600 мг</t>
  </si>
  <si>
    <t>Даклатасвир таб ппо 30 мг</t>
  </si>
  <si>
    <t>Эфавиренз, таблетки, покрытые пленочной оболочкой, 200 мг</t>
  </si>
  <si>
    <t>Зидовудин р-р для инфуз</t>
  </si>
  <si>
    <t>Ритонавир 
капсулы и/или табл ппо 100 мг</t>
  </si>
  <si>
    <t>Гразопревир+Элбасвир таб ппо 100 мг+50</t>
  </si>
  <si>
    <t>Абакавир, раствор для приема внутрь, 20 мг/мл</t>
  </si>
  <si>
    <t>Эфавиренз, таблетки, покрытые пленочной оболочкой, 300 мг</t>
  </si>
  <si>
    <t>Софосбувир таб ппо 400 мг</t>
  </si>
  <si>
    <t>221970515020277050100100090052120244</t>
  </si>
  <si>
    <t>221970515020277050100100090042120244</t>
  </si>
  <si>
    <t>221970515020277050100100090032120244</t>
  </si>
  <si>
    <t>221970515020277050100100090022120244</t>
  </si>
  <si>
    <t>221970515020277050100100090012120244</t>
  </si>
  <si>
    <t>Помалидомид, капсулы, 3 мг</t>
  </si>
  <si>
    <t>Помалидомид, капсулы, 1 мг</t>
  </si>
  <si>
    <t>Помалидомид, капсулы, 4 мг</t>
  </si>
  <si>
    <t>Помалидомид, капсулы, 2 мг</t>
  </si>
  <si>
    <t>Эфавирез, таблетки, покрытые пленочной оболочкой, 400 мг</t>
  </si>
  <si>
    <t>0873400003922000028</t>
  </si>
  <si>
    <t>221970515020277050100100090062120244</t>
  </si>
  <si>
    <t>221970515020277050100100090072120244</t>
  </si>
  <si>
    <t>0873400003922000029</t>
  </si>
  <si>
    <t>0873400003922000027</t>
  </si>
  <si>
    <t>0873400003922000026</t>
  </si>
  <si>
    <t>221970515020277050100100180032120244</t>
  </si>
  <si>
    <t>0873400003922000030</t>
  </si>
  <si>
    <t>Эфавиренз, таблетки, покрытые пленочной оболочкой, 600 мг</t>
  </si>
  <si>
    <t>0873400003922000031</t>
  </si>
  <si>
    <t>0873400003922000025</t>
  </si>
  <si>
    <t>0873400003922000005</t>
  </si>
  <si>
    <t>0873400003922000006</t>
  </si>
  <si>
    <t>0873400003922000007</t>
  </si>
  <si>
    <t>0873400003922000008</t>
  </si>
  <si>
    <t>0873400003922000009</t>
  </si>
  <si>
    <t>0873400003922000010</t>
  </si>
  <si>
    <t>0873400003922000011</t>
  </si>
  <si>
    <t>Алглюкозидаза альфа, лиофилизат для приготовления концентрата для приготовления раствора для инфузий, 50 мг</t>
  </si>
  <si>
    <t>221970515020277050100100290012120244</t>
  </si>
  <si>
    <t>Калининградская область,
 Сахалинская область.,
 г. Москва</t>
  </si>
  <si>
    <t>0873400003922000019</t>
  </si>
  <si>
    <t>221970515020277050100100280022120244</t>
  </si>
  <si>
    <t>Ивакафтор+Лумакафтор, гранулы, 188 мг+150 мг</t>
  </si>
  <si>
    <t>Ивановская область, 
Калужская область, Свердловская область, Чувашская область, Алтайский край, город Москва, город Москва</t>
  </si>
  <si>
    <t>Ивакафтор+Лумакафтор,
 гранулы, 125 мг+100</t>
  </si>
  <si>
    <t>221970515020277050100100280012120244</t>
  </si>
  <si>
    <t>Курская область,
Свердловская область, г. Москва, г. Москва</t>
  </si>
  <si>
    <t>Глатирамера ацетат, раствор для подкожного введения, 20 мг/мл</t>
  </si>
  <si>
    <t>0873400003922000023</t>
  </si>
  <si>
    <t>221970515020277050100100190012120244</t>
  </si>
  <si>
    <t>Эверолимус, таблетки диспергируемые, 2 мг</t>
  </si>
  <si>
    <t>0873400003922000022</t>
  </si>
  <si>
    <t>221970515020277050100100250032120244</t>
  </si>
  <si>
    <t>Тоцилизумаб, раствор для подкожного введения, 162 мг/0,9 мл</t>
  </si>
  <si>
    <t>0873400003922000020</t>
  </si>
  <si>
    <t>221970515020277050100100180012120244</t>
  </si>
  <si>
    <t>Аталурен, порошок для приема внутрь, 250 мг</t>
  </si>
  <si>
    <t>0873400003922000021</t>
  </si>
  <si>
    <t>221970515020277050100100310022120244</t>
  </si>
  <si>
    <t>Тедуглутид, лиофилизат для приготовления раствора для подкожного введения, 5 мг</t>
  </si>
  <si>
    <t>0873400003922000018</t>
  </si>
  <si>
    <t>221970515020277050100100290042120244</t>
  </si>
  <si>
    <t>Архангельской области,
 Брянской области, Владимирской области, Вологодской области, Воронежской области, Московской области, Республики Карелия, Смоленской области, Тульской области, города Москвы, Санкт-Петербурга</t>
  </si>
  <si>
    <t>0873400003922000017</t>
  </si>
  <si>
    <t>221970515020277050100100290052120244</t>
  </si>
  <si>
    <t>Астраханской области,
Волгоградской области, Кировской области, Краснодарского края, Оренбургской области, Республики Адыгея, Республики Башкортостан, Республики Марий Эл, Ростовской области, Чеченской Республики</t>
  </si>
  <si>
    <t>0873400003922000016</t>
  </si>
  <si>
    <t xml:space="preserve">Тедуглутид, лиофилизат для приготовления раствора для подкожного введения, 5 мг </t>
  </si>
  <si>
    <t>221970515020277050100100290062120244</t>
  </si>
  <si>
    <t>Магаданской области,
Республики Бурятия, Республики Коми, Республики Тыва, Свердловской области, Томской области, Тюменской области, Хабаровского края, Ямало-Ненецкого автономного округа</t>
  </si>
  <si>
    <t>Элосульфаза альфа, концентрат для приготовления раствора для инфузий, 1 мг/мл</t>
  </si>
  <si>
    <t>0873400003922000015</t>
  </si>
  <si>
    <t>221970515020277050100100290022120244</t>
  </si>
  <si>
    <t>города Москвы, 
Ставропольского края</t>
  </si>
  <si>
    <t xml:space="preserve"> Аталурен, порошок для приема внутрь, 125 мг</t>
  </si>
  <si>
    <t xml:space="preserve">0873400003922000014 </t>
  </si>
  <si>
    <t>221970515020277050100100310012120244</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</si>
  <si>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Тюменской области, Удмуртской Республики</t>
  </si>
  <si>
    <t>Селуметиниб, капсулы, 25 мг</t>
  </si>
  <si>
    <t>0873400003922000013</t>
  </si>
  <si>
    <t>221970515020277050100100250012120244</t>
  </si>
  <si>
    <t>Калининградской области,
Нижегородской области, Оренбургской области, Республики Башкортостан, Республики Северная Осетия - Алания, Республики Татарстан, Ханты-Мансийского автономного округа - Югры</t>
  </si>
  <si>
    <t>0873400003922000012</t>
  </si>
  <si>
    <t>Эптаког альфа (активированный), лиофилизат для приготовления раствора для внутривенного введения, 1 мг (50 КЕД) и/ или 1,2 мг (60 КЕД)</t>
  </si>
  <si>
    <t>221970515020277050100100100022120244</t>
  </si>
  <si>
    <t xml:space="preserve"> Эптаког альфа (активированный), лиофилизат для приготовления раствора для внутривенного введения, 1 мг (50 КЕД) и/ или 1,2 мг (60 КЕД)</t>
  </si>
  <si>
    <t>221970515020277050100100100012120244</t>
  </si>
  <si>
    <t>Асфотаза альфа, раствор для подкожного введения, 100 мг/мл</t>
  </si>
  <si>
    <t>221970515020277050100100270012120244</t>
  </si>
  <si>
    <t>Краснодарского 
края</t>
  </si>
  <si>
    <t>Селуметиниб, капсулы, 10 мг</t>
  </si>
  <si>
    <t>221970515020277050100100250022120244</t>
  </si>
  <si>
    <t>Астраханской области, 
Белгородской области, Воронежской области, Калининградской области, Костромской области, Нижегородской области, Оренбургской области, Республики Башкортостан, Республики Марий Эл, Республики Северная Осетия - Алания, Республики Татарстан, Рязанской области, Свердловской области, Ханты-Мансийского автономного округа - Югры</t>
  </si>
  <si>
    <t>Себелипаза альфа, концентрат для приготовления раствора для инфузий, 2 мг/мл</t>
  </si>
  <si>
    <t>221970515020277050100100290032120244</t>
  </si>
  <si>
    <t>Волгоградской области,
Московской области, Республики Крым, Чувашской Республики</t>
  </si>
  <si>
    <t>Канакинумаб, лиофилизат для приготовления раствора для подкожного введения, 150 мг</t>
  </si>
  <si>
    <t>221970515020277050100100300012120244</t>
  </si>
  <si>
    <t>Липецкой области,
города Москвы, Ростовской области, Самарской области, Республики Крым</t>
  </si>
  <si>
    <t>Белгородской области,
Краснодарского края, Московской области, Республики Коми, Саратовской области, Сахалинской области, Ульяновской области, Чувашской Республики</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</si>
  <si>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Ставропольского края, Тюменской области, Удмуртской Республики, Челябинской области</t>
  </si>
  <si>
    <t>Астраханской области, 
Брянской области, Волгоградской области, Иркутской области, Кабардино-Балкарской Республики, Калининградской области, Калужской области, Костромской области, Краснодарского края, Курской области, Ленинградской области, Магаданской области, Нижегородской области, Омской области, Оренбургской области, Пермского края, Пермского края, Пермского края, Пермского края, Республики Башкортостан, Республики Крым, Республики Марий Эл, Самарской области, Саратовской области, Свердловской области, Тульской области, Тюменской области, Челябинской области, Ямало-Ненецкого автономного округа, Ярославской области, Ярославской области, Ярославской области, г. Москвы</t>
  </si>
  <si>
    <t>0873400003922000034</t>
  </si>
  <si>
    <t>221970515020277050100100310042120244</t>
  </si>
  <si>
    <t>0873400003922000033</t>
  </si>
  <si>
    <t xml:space="preserve"> 221970515020277050100100310032120244</t>
  </si>
  <si>
    <t>0873400003922000032</t>
  </si>
  <si>
    <t>Атазанавир капсулы 300 мг</t>
  </si>
  <si>
    <t>Анатоксин дифтерийно-столбнячный, суспензия  для  внутримышечного введения</t>
  </si>
  <si>
    <t>Ламивудин, таблетки покрытые пленочной оболочкой 300 мг</t>
  </si>
  <si>
    <t>Дарунавир,  таблетки,покрытые  пленочной  оболочкой,  800  мг</t>
  </si>
  <si>
    <t>Этравирин, таблетки, 100 мг</t>
  </si>
  <si>
    <t>https://zakupki.gov.ru/epz/order/notice/ea44/view/common-info.html?regNumber=0873400003921000396</t>
  </si>
  <si>
    <t>1970515020222000038</t>
  </si>
  <si>
    <t>0873400003921000396-0001</t>
  </si>
  <si>
    <t>ООО "Ирвин"</t>
  </si>
  <si>
    <t>Гемлибра®</t>
  </si>
  <si>
    <t>https://zakupki.gov.ru/epz/order/notice/ea44/view/common-info.html?regNumber=0873400003921000398</t>
  </si>
  <si>
    <t>1970515020222000039</t>
  </si>
  <si>
    <t>0873400003921000398-0001</t>
  </si>
  <si>
    <t>https://zakupki.gov.ru/epz/order/notice/ea44/view/common-info.html?regNumber=0873400003921000399</t>
  </si>
  <si>
    <t>1970515020222000040</t>
  </si>
  <si>
    <t>0873400003921000399-0001</t>
  </si>
  <si>
    <t>https://zakupki.gov.ru/epz/order/notice/ea44/view/common-info.html?regNumber=0873400003921000401</t>
  </si>
  <si>
    <t>1970515020222000041</t>
  </si>
  <si>
    <t>0873400003921000401-0001</t>
  </si>
  <si>
    <t>https://zakupki.gov.ru/epz/order/notice/ea44/view/common-info.html?regNumber=0873400003921000404</t>
  </si>
  <si>
    <t>0873400003921000404-0001</t>
  </si>
  <si>
    <t>0873400003921000405-0001</t>
  </si>
  <si>
    <t>0873400003921000406-0001</t>
  </si>
  <si>
    <t>0873400003921000407-0001</t>
  </si>
  <si>
    <t>1970515020222000042</t>
  </si>
  <si>
    <t>1970515020222000035</t>
  </si>
  <si>
    <t>Элапраза®</t>
  </si>
  <si>
    <t>1970515020222000051</t>
  </si>
  <si>
    <t>https://zakupki.gov.ru/epz/order/notice/ea44/view/common-info.html?regNumber=0873400003921000405</t>
  </si>
  <si>
    <t>https://zakupki.gov.ru/epz/order/notice/ea44/view/common-info.html?regNumber=0873400003921000406</t>
  </si>
  <si>
    <t>1970515020222000043</t>
  </si>
  <si>
    <t>https://zakupki.gov.ru/epz/order/notice/ea44/view/common-info.html?regNumber=0873400003921000407</t>
  </si>
  <si>
    <t>1970515020222000044</t>
  </si>
  <si>
    <t>https://zakupki.gov.ru/epz/order/notice/ea44/view/common-info.html?regNumber=0873400003921000410</t>
  </si>
  <si>
    <t>1970515020222000046</t>
  </si>
  <si>
    <t>0873400003921000410-0001</t>
  </si>
  <si>
    <t>https://zakupki.gov.ru/epz/order/notice/ea44/view/common-info.html?regNumber=0873400003921000415</t>
  </si>
  <si>
    <t>1970515020222000045</t>
  </si>
  <si>
    <t>0873400003921000415-0001</t>
  </si>
  <si>
    <t>0873400003921000416-0001</t>
  </si>
  <si>
    <t>Тигераза®</t>
  </si>
  <si>
    <t>раствор для ингаляций</t>
  </si>
  <si>
    <t>https://zakupki.gov.ru/epz/order/notice/ea44/view/common-info.html?regNumber=0873400003921000416</t>
  </si>
  <si>
    <t>1970515020222000048</t>
  </si>
  <si>
    <t>https://zakupki.gov.ru/epz/order/notice/ea44/view/common-info.html?regNumber=0873400003921000431</t>
  </si>
  <si>
    <t>1970515020222000047</t>
  </si>
  <si>
    <t>0873400003921000431-0001</t>
  </si>
  <si>
    <t>1.Никвесел;
2. ФЕЛОМИКА</t>
  </si>
  <si>
    <t>1. таблетки кишечнорастворимые, покрытые пленочной оболочкой;
2. таблетки кишечнорастворимые, покрытые оболочкой.</t>
  </si>
  <si>
    <t>https://zakupki.gov.ru/epz/order/notice/ea44/view/common-info.html?regNumber=0873400003921000444</t>
  </si>
  <si>
    <t>1970515020222000049</t>
  </si>
  <si>
    <t>0873400003921000444-0001</t>
  </si>
  <si>
    <t>Далибра®</t>
  </si>
  <si>
    <t>https://zakupki.gov.ru/epz/order/notice/ea44/view/common-info.html?regNumber=0873400003921000447</t>
  </si>
  <si>
    <t>1970515020222000050</t>
  </si>
  <si>
    <t>0873400003921000447-0001</t>
  </si>
  <si>
    <t>https://zakupki.gov.ru/epz/order/notice/ea44/view/common-info.html?regNumber=0873400003921000430</t>
  </si>
  <si>
    <t>https://zakupki.gov.ru/epz/order/notice/ea44/view/common-info.html?regNumber=0873400003921000449</t>
  </si>
  <si>
    <t>https://zakupki.gov.ru/epz/order/notice/ea44/view/common-info.html?regNumber=0873400003921000451</t>
  </si>
  <si>
    <t>0873400003921000430-0001</t>
  </si>
  <si>
    <t>0873400003921000449-0001</t>
  </si>
  <si>
    <t>0873400003921000451-0001</t>
  </si>
  <si>
    <t>1. Милатиб;
2. Бортезол</t>
  </si>
  <si>
    <t>1. лиофилизат для приготовления раствора для внутривенного и подкожного введения; 
2. лиофилизат для приготовления раствора для внутривенного и подкожного введения.</t>
  </si>
  <si>
    <t>Эльсульфавирин, капсулы, 20 мг</t>
  </si>
  <si>
    <t xml:space="preserve">Эльсульфавирин, капсулы, 20 мг </t>
  </si>
  <si>
    <t>Ламивудин, таблетки покрытые пленочной оболочкой 150 мг</t>
  </si>
  <si>
    <t>Вакцина для профилактики дифтерии, коклюша и столбняка,суспензия для внутримышечного введения</t>
  </si>
  <si>
    <t>Анатоксин дифтерийный  (с  уменьшенным  содержанием  антигена),  суспензия  для  внутримышечного  и подкожного  введенияи/или суспензия  для  инъекций</t>
  </si>
  <si>
    <t>Анатоксин столбнячный,  суспензия  для  подкожного  введения</t>
  </si>
  <si>
    <t>Тенофовир, таблетки, покрытые пленочной оболочкой, 150 мг</t>
  </si>
  <si>
    <t>Кобицистат + Тенофовира алафенамид + Элвитегравир + Эмтрицитабин</t>
  </si>
  <si>
    <t>Вакцина для профилактики вирусного гепатита В (дет)</t>
  </si>
  <si>
    <t>Тенофовир, таблетки, покрытые пленочной оболочкой, 300 мг</t>
  </si>
  <si>
    <t>Ралтегравир, таблетки жевательные, 25 мг</t>
  </si>
  <si>
    <t>Вакцина для профилактики кори, лиофилизат для приготовления раствора для подкожного введения</t>
  </si>
  <si>
    <t>Энтекавир, таблетки покрытые пленочной оболочкой, 1 мг</t>
  </si>
  <si>
    <t>Вакцина для профилактики вирусного гепатита В (взр)</t>
  </si>
  <si>
    <t>Циклосерин, капсулы, 125 мг</t>
  </si>
  <si>
    <t>Фосампренавир, таблетки покрытые пленочной оболочкой 700 мг</t>
  </si>
  <si>
    <t>Лопинавир+Ритонавир, раствор для приема внутрь, 80 мг+ 20 мг/мл</t>
  </si>
  <si>
    <t>Аталурен 250мг</t>
  </si>
  <si>
    <t>Аталурен, порошок для приема внутрь, 1000 мг</t>
  </si>
  <si>
    <t>Аталурен 125 мг</t>
  </si>
  <si>
    <t xml:space="preserve">Вакцинадля профилактики вирусного гепатита В (для детскогонаселения(для детей до года)), суспензия для внутримышечноговведения, 0,02 мг/мл </t>
  </si>
  <si>
    <t>Циклосерин, капсулы, 250 мг</t>
  </si>
  <si>
    <t>Рилпивирин+Тенофовир+Эмтрицитабин,  таблетки,  покрытые пленочной оболочкой,  25 мг + 300 мг +200 мг</t>
  </si>
  <si>
    <t>Антиингибиторный коагулянтный комплекс, лиофилизат для приготовления раствора для инфузий, 1000 ЕД.</t>
  </si>
  <si>
    <t>Капреомицин, 500 мг</t>
  </si>
  <si>
    <t xml:space="preserve">Аминосалициловая кислота, лиофилизат для приготовления р-ра для инфузий 3г и/или р-р для инфузий, 30 мг/мл, 100мл </t>
  </si>
  <si>
    <t>Капреомицин 750 мг</t>
  </si>
  <si>
    <t>Зидовудин, таблетки, покрытые пленочной оболочкой, 300 мг</t>
  </si>
  <si>
    <t>Анатоксин дифтерийно-столбнячный  (с  уменьшенным  содержанием  антигенов),  суспензия  для внутримышечного и подкожного введения</t>
  </si>
  <si>
    <t>Интерферон бета-1а, раствор для подкожного введения, 44 мкг (12 млн. МЕ)</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</si>
  <si>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 .</t>
  </si>
  <si>
    <t>Этионамид таб по или таб ппо 250</t>
  </si>
  <si>
    <t>Лопинавир+Ритонавир, таблетки, покрытые пленочной оболочкой, 100мг+25мг</t>
  </si>
  <si>
    <t>Лопинавир+Ритонавир, таблетки, покрытые пленочной оболочкой, 200мг+50мг</t>
  </si>
  <si>
    <t>Маравирок, таблетки покрытые пленочной оболочкой, 150 мг</t>
  </si>
  <si>
    <t>Аминосалициловая кислота, таблетки кишечнорастворимые ппо и/или таблетки, покрытые кишечной оболочкой, 1000 мг</t>
  </si>
  <si>
    <t xml:space="preserve">Вакцина для профилактики кори, краснухи и паротита, лиофилизат для приготовления раствора для подкожного введения. </t>
  </si>
  <si>
    <t>Флударабин, таблетки покрытые пленочной оболочкой, 10 мг.</t>
  </si>
  <si>
    <t>Маравирок, таблетки покрытые пленочной оболочкой, 300 мг</t>
  </si>
  <si>
    <t>221970515020277050100100090112120244</t>
  </si>
  <si>
    <t>221970515020277050100100230292120244</t>
  </si>
  <si>
    <t>221970515020277050100100230282120244</t>
  </si>
  <si>
    <t>221970515020277050100100230272120244</t>
  </si>
  <si>
    <t>221970515020277050100100230262120244</t>
  </si>
  <si>
    <t>221970515020277050100100090102120244</t>
  </si>
  <si>
    <t>221970515020277050100100090092120244</t>
  </si>
  <si>
    <t>221970515020277050100100230252120244</t>
  </si>
  <si>
    <t>221970515020277050100100230242120244</t>
  </si>
  <si>
    <t>221970515020277050100100320032120244</t>
  </si>
  <si>
    <t>221970515020277050100100230232120244</t>
  </si>
  <si>
    <t>221970515020277050100100230222120244</t>
  </si>
  <si>
    <t>221970515020277050100100230212120244</t>
  </si>
  <si>
    <t>221970515020277050100100230202120244</t>
  </si>
  <si>
    <t>221970515020277050100100150022120244</t>
  </si>
  <si>
    <t>221970515020277050100100230192120244</t>
  </si>
  <si>
    <t>221970515020277050100100230182120244</t>
  </si>
  <si>
    <t>221970515020277050100100180052120244</t>
  </si>
  <si>
    <t>221970515020277050100100230172120244</t>
  </si>
  <si>
    <t>221970515020277050100100230152120244</t>
  </si>
  <si>
    <t>221970515020277050100100230162120244</t>
  </si>
  <si>
    <t>221970515020277050100100230142120244</t>
  </si>
  <si>
    <t>221970515020277050100100090082120244</t>
  </si>
  <si>
    <t>221970515020277050100100230132120244</t>
  </si>
  <si>
    <t>221970515020277050100100230122120244</t>
  </si>
  <si>
    <t>221970515020277050100100320022120244</t>
  </si>
  <si>
    <t>221970515020277050100100230112120244</t>
  </si>
  <si>
    <t>221970515020277050100100230102120244</t>
  </si>
  <si>
    <t>221970515020277050100100230092120244</t>
  </si>
  <si>
    <t>221970515020277050100100230082120244</t>
  </si>
  <si>
    <t>Этравирин, таблетки, 25 мг</t>
  </si>
  <si>
    <t>221970515020277050100100230072120244</t>
  </si>
  <si>
    <t>221970515020277050100100010022120244</t>
  </si>
  <si>
    <t>221970515020277050100100150012120244</t>
  </si>
  <si>
    <t>221970515020277050100100230062120244</t>
  </si>
  <si>
    <t xml:space="preserve"> 221970515020277050100100230052120244</t>
  </si>
  <si>
    <t xml:space="preserve"> 221970515020277050100100230042120244</t>
  </si>
  <si>
    <t>221970515020277050100100230032120244</t>
  </si>
  <si>
    <t>221970515020277050100100230022120244</t>
  </si>
  <si>
    <t>221970515020277050100100320012120244</t>
  </si>
  <si>
    <t>221970515020277050100100230012120244</t>
  </si>
  <si>
    <t>221970515020277050100100010012120244</t>
  </si>
  <si>
    <t>221970515020277050100100180042120244</t>
  </si>
  <si>
    <t>221970515020277050100100160012120244</t>
  </si>
  <si>
    <t>0873400003922000043</t>
  </si>
  <si>
    <t>0873400003922000042</t>
  </si>
  <si>
    <t>0873400003922000041</t>
  </si>
  <si>
    <t>0873400003922000040</t>
  </si>
  <si>
    <t>0873400003922000039</t>
  </si>
  <si>
    <t>0873400003922000038</t>
  </si>
  <si>
    <t>0873400003922000037</t>
  </si>
  <si>
    <t>0873400003922000036</t>
  </si>
  <si>
    <t>0873400003922000035</t>
  </si>
  <si>
    <t>Абакавир, таблетки, покрытые пленочной оболочкой, 150 мг</t>
  </si>
  <si>
    <t>Вакцина для профилактики вирусного гепатита В, дифтерии и столбняка, суспензия для внутримышечного введения</t>
  </si>
  <si>
    <t>Эфмороктоког альфа, лиофилизат  для  приготовления  раствора  для  внутривенного  введения, 1000МЕ</t>
  </si>
  <si>
    <t>Эфмороктоког альфа, лиофилизат  для  приготовления  раствора  для  внутривенного  введения, 500МЕ</t>
  </si>
  <si>
    <t>Эфмороктоког альфа, лиофилизат  для  приготовления  раствора  для  внутривенного  введения, 1500МЕ</t>
  </si>
  <si>
    <t>0873400003922000052</t>
  </si>
  <si>
    <t>0873400003922000051</t>
  </si>
  <si>
    <t>0873400003922000050</t>
  </si>
  <si>
    <t>0873400003922000049</t>
  </si>
  <si>
    <t>0873400003922000048</t>
  </si>
  <si>
    <t>0873400003922000047</t>
  </si>
  <si>
    <t>0873400003922000046</t>
  </si>
  <si>
    <t>0873400003922000045</t>
  </si>
  <si>
    <t>0873400003922000044</t>
  </si>
  <si>
    <t>Атазанавир, капсулы 150</t>
  </si>
  <si>
    <t>1970515020222000064 </t>
  </si>
  <si>
    <t>https://zakupki.gov.ru/epz/order/notice/ea44/view/common-info.html?regNumber=0873400003921000400</t>
  </si>
  <si>
    <t>0873400003921000400-0001</t>
  </si>
  <si>
    <t>Коагил-VII®</t>
  </si>
  <si>
    <t>https://zakupki.gov.ru/epz/order/notice/ea44/view/common-info.html?regNumber=0873400003921000418</t>
  </si>
  <si>
    <t>1970515020222000056</t>
  </si>
  <si>
    <t>0873400003921000418-0001</t>
  </si>
  <si>
    <t>0873400003921000420-0001</t>
  </si>
  <si>
    <t>0873400003921000421-0001</t>
  </si>
  <si>
    <t>Феморикс®</t>
  </si>
  <si>
    <t>https://zakupki.gov.ru/epz/order/notice/ea44/view/common-info.html?regNumber=0873400003921000420</t>
  </si>
  <si>
    <t>Элизария ®</t>
  </si>
  <si>
    <t>https://zakupki.gov.ru/epz/order/notice/ea44/view/common-info.html?regNumber=0873400003921000421</t>
  </si>
  <si>
    <t>Невирапин таб по или таб ппо 200 мг</t>
  </si>
  <si>
    <t>Доравирин + Ламивудин + Тенофовир, таблетки, покрытые пленочной оболочкой, 100 мг + 300 мг + 245 мг</t>
  </si>
  <si>
    <t xml:space="preserve">Ивакафтор+Лумакафтор, таблетки, покрытые пленочной оболочкой, 125 мг + 100 мг  </t>
  </si>
  <si>
    <t>Ивакафтор+Лумакафтор, таблетки, покрытые пленочной оболочкой, 125 мг + 100 мг</t>
  </si>
  <si>
    <t>Ивакафтор+Лумакафтор, таблетки, покрытые пленочной оболочкой, 125 мг + 200 мг</t>
  </si>
  <si>
    <t>0873400003922000066</t>
  </si>
  <si>
    <t>0873400003922000068</t>
  </si>
  <si>
    <t>0873400003922000070</t>
  </si>
  <si>
    <t>0873400003922000067</t>
  </si>
  <si>
    <t>0873400003922000071</t>
  </si>
  <si>
    <t>0873400003922000069</t>
  </si>
  <si>
    <t>0873400003922000064</t>
  </si>
  <si>
    <t>0873400003922000063</t>
  </si>
  <si>
    <t>0873400003922000065</t>
  </si>
  <si>
    <t>0873400003922000062</t>
  </si>
  <si>
    <t>0873400003922000061</t>
  </si>
  <si>
    <t>0873400003922000060</t>
  </si>
  <si>
    <t>0873400003922000059</t>
  </si>
  <si>
    <t>0873400003922000058</t>
  </si>
  <si>
    <t>0873400003922000056</t>
  </si>
  <si>
    <t>0873400003922000055</t>
  </si>
  <si>
    <t>0873400003922000054</t>
  </si>
  <si>
    <t>0873400003922000053</t>
  </si>
  <si>
    <t>0873400003922000057</t>
  </si>
  <si>
    <t>0873400003921000432-0001</t>
  </si>
  <si>
    <t>221970515020277050100100090142120244</t>
  </si>
  <si>
    <t>221970515020277050100100090132120244</t>
  </si>
  <si>
    <t>221970515020277050100100090122120244</t>
  </si>
  <si>
    <t>221970515020277050100100090152120244</t>
  </si>
  <si>
    <t>0873400003921000434-0001</t>
  </si>
  <si>
    <t>0873400003921000435-0001</t>
  </si>
  <si>
    <t>0873400003921000436-0001</t>
  </si>
  <si>
    <t>0873400003921000442-0001</t>
  </si>
  <si>
    <t>0873400003921000437-0001</t>
  </si>
  <si>
    <t>0873400003921000438-0001</t>
  </si>
  <si>
    <t>0873400003921000439-0001</t>
  </si>
  <si>
    <t>лиофилизат для приготовления раствора для инфузий</t>
  </si>
  <si>
    <t>0873400003921000440-0001</t>
  </si>
  <si>
    <t>1. Адвейт®;
2. Адвейт®</t>
  </si>
  <si>
    <t>1. лиофилизат для приготовления раствора для внутривенного введения;
2.  лиофилизат для приготовления раствора для внутривенного введения.</t>
  </si>
  <si>
    <t>0873400003921000441-0001</t>
  </si>
  <si>
    <t>0873400003921000448-0001</t>
  </si>
  <si>
    <t>1. Фломирен;
2. Фломирен;
2. Микофенолата мофетил</t>
  </si>
  <si>
    <t>1. Таблетки, покрытые пленочной оболочкой;
2. Таблетки, покрытые пленочной оболочкой;
3. Таблетки, покрытые пленочной оболочкой</t>
  </si>
  <si>
    <t>0873400003921000452-0001</t>
  </si>
  <si>
    <t>ДАРБИНЕС</t>
  </si>
  <si>
    <t>0873400003921000453-0001</t>
  </si>
  <si>
    <t>0873400003921000458-0001</t>
  </si>
  <si>
    <t>0873400003921000459-0001</t>
  </si>
  <si>
    <t>0873400003921000463-0001</t>
  </si>
  <si>
    <t>АО "НацИмБио"</t>
  </si>
  <si>
    <t>Бубо®-М (Вакцина комбинированная гепатита В и анатоксина дифтерийно-столбнячного с уменьшенным содержанием антигенов адсорбированная жидкая)</t>
  </si>
  <si>
    <t>суспензия для внутримышечного введения</t>
  </si>
  <si>
    <t>ВАКТРИВИР Комбинированная вакцина против кори, краснухи и паротита культуральная живая</t>
  </si>
  <si>
    <t>0873400003921000464-0001</t>
  </si>
  <si>
    <t>0873400003921000465-0001</t>
  </si>
  <si>
    <t>1. Феморикс®;
2. Терифлуномид</t>
  </si>
  <si>
    <t>1. таблетки, покрытые пленочной оболочкой;
2. таблетки, покрытые пленочной оболочкой</t>
  </si>
  <si>
    <t>0873400003921000466-0001</t>
  </si>
  <si>
    <r>
      <t>Иларис</t>
    </r>
    <r>
      <rPr>
        <sz val="12"/>
        <color theme="1"/>
        <rFont val="Calibri"/>
        <family val="2"/>
        <charset val="204"/>
      </rPr>
      <t>®</t>
    </r>
  </si>
  <si>
    <t>0873400003921000467-0001</t>
  </si>
  <si>
    <t>1. Инфибета®;
2. Интерферон бета-1b.</t>
  </si>
  <si>
    <t>1.  лиофилизат для приготовления раствора для подкожного введения;
2.  раствор для подкожного введения.</t>
  </si>
  <si>
    <t>0873400003921000468-0001</t>
  </si>
  <si>
    <t>0873400003921000469-0001</t>
  </si>
  <si>
    <t>221970515020277050100100090162120244</t>
  </si>
  <si>
    <t>0873400003922000074</t>
  </si>
  <si>
    <t>0873400003922000073</t>
  </si>
  <si>
    <t>0873400003922000072</t>
  </si>
  <si>
    <t>221970515020277050100100090172120244</t>
  </si>
  <si>
    <t>0873400003922000081</t>
  </si>
  <si>
    <t xml:space="preserve"> 221970515020277050100100090182120244</t>
  </si>
  <si>
    <t>0873400003922000080</t>
  </si>
  <si>
    <t>0873400003922000079</t>
  </si>
  <si>
    <t>0873400003922000078</t>
  </si>
  <si>
    <t>0873400003922000077</t>
  </si>
  <si>
    <t>0873400003922000076</t>
  </si>
  <si>
    <t>0873400003922000075</t>
  </si>
  <si>
    <t>Зидовудин+Ламивудин, таб ппо 300 мг+150 мг</t>
  </si>
  <si>
    <t>Пэгинтерферон альфа-2а, раствор для подкожного введения, 180 мкг/0,5 мл</t>
  </si>
  <si>
    <t>Фосфазид, таблетки, 200 мг</t>
  </si>
  <si>
    <t>Биктегравир + Тенофовир алафенамид + Эмтрицитабин, таблетки, покрытые пленочной оболочкой, 50 мг + 25 мг + 200 мг</t>
  </si>
  <si>
    <t>Абакавир+Ламивудин, тппо, 600 мг+300 мг</t>
  </si>
  <si>
    <t>Ивакафтор+Лумакафтор, гранулы, 125 мг + 100 мг</t>
  </si>
  <si>
    <t>Зидовудин, таблетки ппо и/или капсулы, 100 мг</t>
  </si>
  <si>
    <t>Фосфазид, таблетки, 400 мг</t>
  </si>
  <si>
    <t>Ивакафтор+Лумакафтор, гранулы, 188 мг + 150 мг</t>
  </si>
  <si>
    <t>Аминосалициловая кислота, таблетки и/или гранулы, 2000 мг</t>
  </si>
  <si>
    <t>Элосульфаза альфа, 1мг/мл</t>
  </si>
  <si>
    <t>221970515020277050100100090192120244</t>
  </si>
  <si>
    <t>0873400003922000082</t>
  </si>
  <si>
    <t>Абакавир тппо 600 мг</t>
  </si>
  <si>
    <t>Вакцина для профилактики полиомиелита (инактивированная),суспензия для внутримышечного  и  подкожного  введения, 0,5  мл/доза</t>
  </si>
  <si>
    <t>Асфотаза альфа, раствор для подкожного введения, 40 мг/мл, 1 мл</t>
  </si>
  <si>
    <t>Элосульфаза альфа 1мг/мл</t>
  </si>
  <si>
    <t>0873400003922000099</t>
  </si>
  <si>
    <t>221970515020277050100100320072120244</t>
  </si>
  <si>
    <t>221970515020277050100100310062120244</t>
  </si>
  <si>
    <t>Свердловской области
Ханты-Мансийского автономного округа - Югры
Челябинской области</t>
  </si>
  <si>
    <t>221970515020277050100100230342120244</t>
  </si>
  <si>
    <t>0873400003922000097</t>
  </si>
  <si>
    <t>Ремдесивир, лиофилизат для приготовления концентрата для приготовления раствора для инфузий, 100 мг</t>
  </si>
  <si>
    <t>0873400003922000096</t>
  </si>
  <si>
    <t>221970515020277050100100310112120244</t>
  </si>
  <si>
    <t>0873400003922000095</t>
  </si>
  <si>
    <t>221970515020277050100100230402120244</t>
  </si>
  <si>
    <t>0873400003922000098</t>
  </si>
  <si>
    <t>0873400003922000094</t>
  </si>
  <si>
    <t>221970515020277050100100230372120244</t>
  </si>
  <si>
    <t>0873400003922000093</t>
  </si>
  <si>
    <t>221970515020277050100100230412120244</t>
  </si>
  <si>
    <t>0873400003922000092</t>
  </si>
  <si>
    <t>221970515020277050100100310072120244</t>
  </si>
  <si>
    <t>0873400003922000091</t>
  </si>
  <si>
    <t>221970515020277050100100310052120244</t>
  </si>
  <si>
    <t>0873400003922000090</t>
  </si>
  <si>
    <t>221970515020277050100100310102120244</t>
  </si>
  <si>
    <t>0873400003922000089</t>
  </si>
  <si>
    <t>221970515020277050100100320062120244</t>
  </si>
  <si>
    <t>0873400003922000088</t>
  </si>
  <si>
    <t>221970515020277050100100230362120244</t>
  </si>
  <si>
    <t>0873400003922000087</t>
  </si>
  <si>
    <t>0873400003922000086</t>
  </si>
  <si>
    <t>221970515020277050100100310082120244</t>
  </si>
  <si>
    <t>221970515020277050100100230312120244</t>
  </si>
  <si>
    <t>0873400003922000085</t>
  </si>
  <si>
    <t>0873400003922000084</t>
  </si>
  <si>
    <t>221970515020277050100100100032120244</t>
  </si>
  <si>
    <t>0873400003922000083</t>
  </si>
  <si>
    <t>Асфотаза альфа, раствор для подкожного введения, 40 мг/мл, 0,7 мл</t>
  </si>
  <si>
    <t>0873400003922000006_358372</t>
  </si>
  <si>
    <t>0873400003922000008_358372</t>
  </si>
  <si>
    <t>0873400003922000005_358372</t>
  </si>
  <si>
    <t>Иларис®</t>
  </si>
  <si>
    <t>Италия, Германия</t>
  </si>
  <si>
    <t>Канума®</t>
  </si>
  <si>
    <t>0873400003922000009_358372</t>
  </si>
  <si>
    <t>Коселуго</t>
  </si>
  <si>
    <t>Стрензик®</t>
  </si>
  <si>
    <t>0873400003922000013_358372</t>
  </si>
  <si>
    <t>АО "Ланцет"</t>
  </si>
  <si>
    <t>ТРАНСЛАРНА®</t>
  </si>
  <si>
    <t>порошок для приема внутрь</t>
  </si>
  <si>
    <t>Вимизайм</t>
  </si>
  <si>
    <t>Гэттестив</t>
  </si>
  <si>
    <t>0873400003922000020-0001</t>
  </si>
  <si>
    <t>пп</t>
  </si>
  <si>
    <t>0873400003922000021_358372</t>
  </si>
  <si>
    <t>0873400003922000022_358372</t>
  </si>
  <si>
    <t>Афинитор®</t>
  </si>
  <si>
    <t>таблетки диспергируемые</t>
  </si>
  <si>
    <t>Асфотаза  альфа,  раствор  для  подкожного  введения, 100 мг/мл</t>
  </si>
  <si>
    <t>221970515020277050100100290072120244</t>
  </si>
  <si>
    <t>0873400003922000120</t>
  </si>
  <si>
    <t>221970515020277050100100230302120244</t>
  </si>
  <si>
    <t>0873400003922000119</t>
  </si>
  <si>
    <t>221970515020277050100100290082120244</t>
  </si>
  <si>
    <t>0873400003922000118</t>
  </si>
  <si>
    <t>0873400003922000117</t>
  </si>
  <si>
    <t>221970515020277050100100280082120244</t>
  </si>
  <si>
    <t>0873400003922000116</t>
  </si>
  <si>
    <t>221970515020277050100100280062120244</t>
  </si>
  <si>
    <t>221970515020277050100100280042120244</t>
  </si>
  <si>
    <t>0873400003922000115</t>
  </si>
  <si>
    <t>221970515020277050100100230382120244</t>
  </si>
  <si>
    <t>0873400003922000114</t>
  </si>
  <si>
    <t>0873400003922000113</t>
  </si>
  <si>
    <t>221970515020277050100100230392120244</t>
  </si>
  <si>
    <t>221970515020277050100100280052120244</t>
  </si>
  <si>
    <t>0873400003922000112</t>
  </si>
  <si>
    <t>221970515020277050100100280032120244</t>
  </si>
  <si>
    <t>0873400003922000111</t>
  </si>
  <si>
    <t>221970515020277050100100280072120244</t>
  </si>
  <si>
    <t>0873400003922000110</t>
  </si>
  <si>
    <t>0873400003922000109</t>
  </si>
  <si>
    <t>221970515020277050100100320052120244</t>
  </si>
  <si>
    <t>0873400003922000108</t>
  </si>
  <si>
    <t>221970515020277050100100310142120244</t>
  </si>
  <si>
    <t>0873400003922000107</t>
  </si>
  <si>
    <t>221970515020277050100100180062120244</t>
  </si>
  <si>
    <t>221970515020277050100100180072120244</t>
  </si>
  <si>
    <t>0873400003922000106</t>
  </si>
  <si>
    <t>0873400003922000105</t>
  </si>
  <si>
    <t>221970515020277050100100230452120244</t>
  </si>
  <si>
    <t>0873400003922000104</t>
  </si>
  <si>
    <t>221970515020277050100100230462120244</t>
  </si>
  <si>
    <t>0873400003922000103</t>
  </si>
  <si>
    <t>221970515020277050100100310132120244</t>
  </si>
  <si>
    <t>0873400003922000102</t>
  </si>
  <si>
    <t>221970515020277050100100310122120244</t>
  </si>
  <si>
    <t>0873400003922000101</t>
  </si>
  <si>
    <t>221970515020277050100100230432120244</t>
  </si>
  <si>
    <t>0873400003922000100</t>
  </si>
  <si>
    <t>221970515020277050100100230442120244</t>
  </si>
  <si>
    <t>Молнупиравир, капсулы, 200 мг</t>
  </si>
  <si>
    <t>69-р</t>
  </si>
  <si>
    <t xml:space="preserve">Иммуноглобулин  человека  нормальный, раствор  для инфузийи/или раствор для внутривенных и подкожных инфузий, 100 мг/млв рамках </t>
  </si>
  <si>
    <t>Левофлоксацин, раствор для инфузий, 5 мг/мл</t>
  </si>
  <si>
    <t>Бедаквилин, таблетки, 100 мгв рамках</t>
  </si>
  <si>
    <t>0873400003922000134</t>
  </si>
  <si>
    <t>221970515020277050100100230352120244</t>
  </si>
  <si>
    <t>221970515020277050100100100042120244</t>
  </si>
  <si>
    <t>0873400003922000133</t>
  </si>
  <si>
    <t>221970515020277050100100230332120244</t>
  </si>
  <si>
    <t>0873400003922000132</t>
  </si>
  <si>
    <t>221970515020277050100100290092120244</t>
  </si>
  <si>
    <t>0873400003922000131</t>
  </si>
  <si>
    <t>221970515020277050100100300022120244</t>
  </si>
  <si>
    <t>0873400003922000130</t>
  </si>
  <si>
    <t>0873400003922000129</t>
  </si>
  <si>
    <t>221970515020277050100100230422120244</t>
  </si>
  <si>
    <t>0873400003922000128</t>
  </si>
  <si>
    <t>221970515020277050100100180082120244</t>
  </si>
  <si>
    <t>221970515020277050100100280092120244</t>
  </si>
  <si>
    <t>0873400003922000127</t>
  </si>
  <si>
    <t>0873400003922000126</t>
  </si>
  <si>
    <t>221970515020277050100100150032120244</t>
  </si>
  <si>
    <t>0873400003922000125</t>
  </si>
  <si>
    <t>221970515020277050100100320082120244</t>
  </si>
  <si>
    <t>0873400003922000124</t>
  </si>
  <si>
    <t>221970515020277050100100320042120244</t>
  </si>
  <si>
    <t>0873400003922000123</t>
  </si>
  <si>
    <t>221970515020277050100100230472120244</t>
  </si>
  <si>
    <t>0873400003922000122</t>
  </si>
  <si>
    <t>221970515020277050100100230492120244</t>
  </si>
  <si>
    <t>Абакавир, таблетки, покрытые пленочной оболочкой, 300 мг</t>
  </si>
  <si>
    <t>221970515020277050100100230482120244</t>
  </si>
  <si>
    <t>0873400003922000121</t>
  </si>
  <si>
    <t>0873400003922000001_358372</t>
  </si>
  <si>
    <t>0873400003922000007_358372</t>
  </si>
  <si>
    <t>Такзайро</t>
  </si>
  <si>
    <t>Оркамби®</t>
  </si>
  <si>
    <t>Соединенное королевство</t>
  </si>
  <si>
    <t>гранулы</t>
  </si>
  <si>
    <t>0873400003922000011-0001</t>
  </si>
  <si>
    <t>0873400003922000012-0001</t>
  </si>
  <si>
    <t>ООО "ДрагСерВис"</t>
  </si>
  <si>
    <t>АриоСэвен™</t>
  </si>
  <si>
    <t>1970515020222000052</t>
  </si>
  <si>
    <t>1970515020222000037</t>
  </si>
  <si>
    <t>1970515020222000032</t>
  </si>
  <si>
    <t>0873400003922000024-0001</t>
  </si>
  <si>
    <t>221970515020277050100100230322120244</t>
  </si>
  <si>
    <t>0873400003922000135</t>
  </si>
  <si>
    <t>Атазанавир, капсулы, 200  мг</t>
  </si>
  <si>
    <t xml:space="preserve">Рисдиплам, порошок для приготовления раствора для приема внутрь 0,75 мг/мл, 2 г </t>
  </si>
  <si>
    <t xml:space="preserve">Рисдиплам,  порошок  для  приготовления  раствора  для приема внутрь 0,75 мг/мл, 2 г </t>
  </si>
  <si>
    <t>Левофлоксацин, таблетки, покрытые пленочной оболочкой, 250мг</t>
  </si>
  <si>
    <t>221970515020277050100100230502120244</t>
  </si>
  <si>
    <t>0873400003922000144</t>
  </si>
  <si>
    <t>0873400003922000143</t>
  </si>
  <si>
    <t>221970515020277050100100320092120244</t>
  </si>
  <si>
    <t>0873400003922000142</t>
  </si>
  <si>
    <t>221970515020277050100100310092120244</t>
  </si>
  <si>
    <t>0873400003922000141</t>
  </si>
  <si>
    <t>221970515020277050100100230522120244</t>
  </si>
  <si>
    <t>0873400003922000140</t>
  </si>
  <si>
    <t>221970515020277050100100310152120244</t>
  </si>
  <si>
    <t>0873400003922000139</t>
  </si>
  <si>
    <t>221970515020277050100100310162120244</t>
  </si>
  <si>
    <t>0873400003922000138</t>
  </si>
  <si>
    <t>221970515020277050100100230532120244</t>
  </si>
  <si>
    <t>0873400003922000137</t>
  </si>
  <si>
    <t>221970515020277050100100230512120244</t>
  </si>
  <si>
    <t>0873400003922000136</t>
  </si>
  <si>
    <t>221970515020277050100100180092120244</t>
  </si>
  <si>
    <t>221970515020277050100100230542120244</t>
  </si>
  <si>
    <t>221970515020277050100100230552120244</t>
  </si>
  <si>
    <t>221970515020277050100100410012120244</t>
  </si>
  <si>
    <t>221970515020277050100100410022120244</t>
  </si>
  <si>
    <t>221970515020277050100100410032120244</t>
  </si>
  <si>
    <t>221970515020277050100100400032120244</t>
  </si>
  <si>
    <t>221970515020277050100100410092120244</t>
  </si>
  <si>
    <t>221970515020277050100100400012120244</t>
  </si>
  <si>
    <t>221970515020277050100100400022120244</t>
  </si>
  <si>
    <t>221970515020277050100100410102120244</t>
  </si>
  <si>
    <t>221970515020277050100100400042120244</t>
  </si>
  <si>
    <t>221970515020277050100100400052120244</t>
  </si>
  <si>
    <t>221970515020277050100100400062120244</t>
  </si>
  <si>
    <t>Вакцина для профилактики полиомиелита (пероральная), раствор для приема внутрь, 0,2 мл/доза</t>
  </si>
  <si>
    <t>Канамицин, порошок  для  приготовления  раствора  для инъекций и/или порошок для приготовления раствора для внутримышечного введения, 1000 мг</t>
  </si>
  <si>
    <t>Левофлоксацин, таблетки, покрытые пленочной оболочкой, 500мг</t>
  </si>
  <si>
    <t>0873400003922000156</t>
  </si>
  <si>
    <t>0873400003922000155</t>
  </si>
  <si>
    <t>0873400003922000154</t>
  </si>
  <si>
    <t>0873400003922000153</t>
  </si>
  <si>
    <t>0873400003922000152</t>
  </si>
  <si>
    <t>0873400003922000151</t>
  </si>
  <si>
    <t>0873400003922000150</t>
  </si>
  <si>
    <t>0873400003922000149</t>
  </si>
  <si>
    <t>221970515020277050100100190022120244</t>
  </si>
  <si>
    <t>0873400003922000148</t>
  </si>
  <si>
    <t>0873400003922000147</t>
  </si>
  <si>
    <t>0873400003922000146</t>
  </si>
  <si>
    <t>0873400003922000145</t>
  </si>
  <si>
    <t>Протионамид, таблетки, покрытые оболочкой и/или пленочной оболочкой, 250 мг</t>
  </si>
  <si>
    <t>Левофлоксацин, таблетки, покрытые оболочкой и/или пленочной оболочкой, 750 мг</t>
  </si>
  <si>
    <t>Рисдиплам, порошок для приготовления раствора для приема внутрь 0,75 мг/мл, 2 г в</t>
  </si>
  <si>
    <t>0873400003922000023-0001</t>
  </si>
  <si>
    <t>ЗАО "Биокад"</t>
  </si>
  <si>
    <t>0873400003922000025-0001</t>
  </si>
  <si>
    <t>0873400003922000026-0001</t>
  </si>
  <si>
    <t>0873400003922000027-0001</t>
  </si>
  <si>
    <t>0873400003922000028-0001</t>
  </si>
  <si>
    <t>0873400003922000029-0001</t>
  </si>
  <si>
    <t>Вакцина против коклюша, дифтерии, столбняка и гепатита В адсорбированная (Вакцина АКДС-Геп В)</t>
  </si>
  <si>
    <t>Вакцина паротитная культуральная живая</t>
  </si>
  <si>
    <t>Вакцина против краснухи культуральная живая</t>
  </si>
  <si>
    <t>1. Вакцина туберкулезная для щадящей первичной иммунизации (БЦЖ-М);
2. Вакцина туберкулезная для щадящей первичной иммунизации (БЦЖ-М).</t>
  </si>
  <si>
    <t>1. лиофилизат для приготовления суспензии для внутрикожного введения;
2.  лиофилизат для приготовления суспензии для внутрикожного введения.</t>
  </si>
  <si>
    <t>1. Вакцина туберкулезная (БЦЖ);
2. Вакцина туберкулезная (БЦЖ).</t>
  </si>
  <si>
    <t>0873400003922000030-0001</t>
  </si>
  <si>
    <t>0873400003922000031-0001</t>
  </si>
  <si>
    <t>Хумира®</t>
  </si>
  <si>
    <t>Вакцина паротитно-коревая культуральная живая</t>
  </si>
  <si>
    <t>0873400003922000033_358372</t>
  </si>
  <si>
    <t>ЭВРИСДИ®</t>
  </si>
  <si>
    <t>порошок для приготовления раствора для приема внутрь</t>
  </si>
  <si>
    <t>Линезолид, таблетки,  покрытые  пленочной  оболочкой, 300 мг</t>
  </si>
  <si>
    <t>Теризидон, капсулы, 300 мг</t>
  </si>
  <si>
    <t>Теризидон, капсулы, 250 мг</t>
  </si>
  <si>
    <t>Теризидон, капсулы, 150 мг</t>
  </si>
  <si>
    <t>Саквинавир, таблетки, покрытые пленочной оболочкой, 500 мг</t>
  </si>
  <si>
    <t>Тенофовира алафенамид, таблетки, покрытые пленочной оболочкой, 25 мг</t>
  </si>
  <si>
    <t>221970515020277050100100270052120244</t>
  </si>
  <si>
    <t>0873400003922000176</t>
  </si>
  <si>
    <t>221970515020277050100100280102120244</t>
  </si>
  <si>
    <t>0873400003922000177</t>
  </si>
  <si>
    <t>221970515020277050100100270022120244</t>
  </si>
  <si>
    <t>0873400003922000175</t>
  </si>
  <si>
    <t>0873400003922000174</t>
  </si>
  <si>
    <t>221970515020277050100100290122120244</t>
  </si>
  <si>
    <t>0873400003922000173</t>
  </si>
  <si>
    <t>221970515020277050100100290132120244</t>
  </si>
  <si>
    <t>0873400003922000172</t>
  </si>
  <si>
    <t>221970515020277050100100310182120244</t>
  </si>
  <si>
    <t>0873400003922000171</t>
  </si>
  <si>
    <t>221970515020277050100100290112120244</t>
  </si>
  <si>
    <t>0873400003922000170</t>
  </si>
  <si>
    <t>221970515020277050100100250042120244</t>
  </si>
  <si>
    <t>0873400003922000169</t>
  </si>
  <si>
    <t>0873400003922000168</t>
  </si>
  <si>
    <t>221970515020277050100100320112120244</t>
  </si>
  <si>
    <t>0873400003922000167</t>
  </si>
  <si>
    <t>221970515020277050100100100082120244</t>
  </si>
  <si>
    <t>0873400003922000166</t>
  </si>
  <si>
    <t>221970515020277050100100290102120244</t>
  </si>
  <si>
    <t>0873400003922000165</t>
  </si>
  <si>
    <t>221970515020277050100100270042120244</t>
  </si>
  <si>
    <t>0873400003922000164</t>
  </si>
  <si>
    <t>221970515020277050100100260022120244</t>
  </si>
  <si>
    <t>0873400003922000163</t>
  </si>
  <si>
    <t>0873400003922000162</t>
  </si>
  <si>
    <t>221970515020277050100100270032120244</t>
  </si>
  <si>
    <t>221970515020277050100100090202120244</t>
  </si>
  <si>
    <t>0873400003922000161</t>
  </si>
  <si>
    <t>0873400003922000160</t>
  </si>
  <si>
    <t>221970515020277050100100230562120244</t>
  </si>
  <si>
    <t>0873400003922000159</t>
  </si>
  <si>
    <t>221970515020277050100100100072120244</t>
  </si>
  <si>
    <t>0873400003922000158</t>
  </si>
  <si>
    <t>221970515020277050100100310172120244</t>
  </si>
  <si>
    <t>0873400003922000157</t>
  </si>
  <si>
    <t>221970515020277050100100320102120244</t>
  </si>
  <si>
    <t>0873400003922000004-0001</t>
  </si>
  <si>
    <t>Адваграф®</t>
  </si>
  <si>
    <t>капсулы пролонгированного действия</t>
  </si>
  <si>
    <t>0873400003922000002_358372</t>
  </si>
  <si>
    <t>0873400003922000003-0001</t>
  </si>
  <si>
    <t>Моксифлоксацин, таблетки, покрытые пленочной оболочкой, 400 мг</t>
  </si>
  <si>
    <t>Линезолид, таблетки, покрытые пленочной оболочкой, 400 мг</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</si>
  <si>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</si>
  <si>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Линезолид, таблетки, покрытые пленочной оболочкой, 200 мг</t>
  </si>
  <si>
    <t>Линезолид, гранулы для приготовления суспензиидля приема внутрь, 100мг/5 мл</t>
  </si>
  <si>
    <t xml:space="preserve">Вакцина для профилактики кори, лиофилизат для приготовления раствора для подкожного введения,0,5 мл/доза </t>
  </si>
  <si>
    <t>Моксифлоксацин, раствор для инфузий, 1,6 мг/мл</t>
  </si>
  <si>
    <t>Тиоуреидоиминометилпиридиния перхлорат, таблетки покрытые пленочной оболочкой, 400 мг</t>
  </si>
  <si>
    <t>1512 туб</t>
  </si>
  <si>
    <t>исполнен</t>
  </si>
  <si>
    <t>0873400003921000450-0001</t>
  </si>
  <si>
    <t>0873400003921000412-0001</t>
  </si>
  <si>
    <t>отклонение</t>
  </si>
  <si>
    <t>Московскаяя область
Москва</t>
  </si>
  <si>
    <t>Алтайский край
Амурская область
Еврейская автономная область
Забайкальский край
Иркутсткая область
Камчатского края
Кузбасса
Магаданской области
Новосибирской области
Омской области
Приморского края
Республики Алтай
Республики Бурятия
Республики Саха (Якутия)
Республики Тыва
Республики Хакасия
Сахалинской области
Томской области
Хабаровского края
Чукотского автономного округа</t>
  </si>
  <si>
    <t>Аминосалициловаякислота, раствор для инфузий, 30 мг/мл, и/или лиофилизат для приготовления раствора для инфузий, 13,49 г</t>
  </si>
  <si>
    <t>Элсульфавирин, капсулы, 20 мг</t>
  </si>
  <si>
    <t>221970515020277050100100420012120244</t>
  </si>
  <si>
    <t>п. 9 ч. 1 ст. 93 Федерального закона № 44-ФЗ, распоряжения Правительства Российской Федерации от 25.01.2022 № 69-р</t>
  </si>
  <si>
    <t>Тиксагевимаб + Цилгавимаб, раствор для инъекций 150 мг + 150 мг</t>
  </si>
  <si>
    <t>упаковка</t>
  </si>
  <si>
    <t>Корея</t>
  </si>
  <si>
    <t>ЭВУШЕЛД</t>
  </si>
  <si>
    <t>раствор для инъекций</t>
  </si>
  <si>
    <t>Регаст</t>
  </si>
  <si>
    <t>0873400003922000044-0001</t>
  </si>
  <si>
    <t>0873400003922000046-0001</t>
  </si>
  <si>
    <t>0873400003922000049-0001</t>
  </si>
  <si>
    <t>0873400003922000050-0001</t>
  </si>
  <si>
    <t>0873400003922000051-0001</t>
  </si>
  <si>
    <t>0873400003922000054-0001</t>
  </si>
  <si>
    <t>0873400003922000056-0001</t>
  </si>
  <si>
    <t>0873400003922000047-0001</t>
  </si>
  <si>
    <t>Интеленс®</t>
  </si>
  <si>
    <t>таблетки жевательные</t>
  </si>
  <si>
    <t>Даклавизар</t>
  </si>
  <si>
    <t>Нинларо®</t>
  </si>
  <si>
    <t>Зепатир®</t>
  </si>
  <si>
    <t>221970515020277050100100230622120244</t>
  </si>
  <si>
    <t>221970515020277050100100230612120244</t>
  </si>
  <si>
    <t>221970515020277050100100250052120244</t>
  </si>
  <si>
    <t>221970515020277050100100320162120244</t>
  </si>
  <si>
    <t>221970515020277050100100010062120244</t>
  </si>
  <si>
    <t>221970515020277050100100320152120244</t>
  </si>
  <si>
    <t>221970515020277050100100320142120244</t>
  </si>
  <si>
    <t>221970515020277050100100320132120244</t>
  </si>
  <si>
    <t>221970515020277050100100320122120244</t>
  </si>
  <si>
    <t>0873400003922000063-0001</t>
  </si>
  <si>
    <t>Линезолид, таблетки, покрытые пленочной оболочкой, 600 мг</t>
  </si>
  <si>
    <t>Симанод</t>
  </si>
  <si>
    <t>0873400003922000045-0001</t>
  </si>
  <si>
    <t>ООО "Эдвансд Трейдинг"</t>
  </si>
  <si>
    <t>1. Спарфло®;
2. Спарфлоксацин;
3. Спарфлоксацин;
4. Флоксимар;
5. Флоксимар.</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</si>
  <si>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t>
  </si>
  <si>
    <t>0873400003922000048-0001</t>
  </si>
  <si>
    <t>0873400003922000052-0001</t>
  </si>
  <si>
    <t>Олитид®</t>
  </si>
  <si>
    <t>Амивирен®</t>
  </si>
  <si>
    <t>0873400003922000074-0001</t>
  </si>
  <si>
    <t>Анатоксин дифтерийный очищенный адсорбированный 
с уменьшенным содержанием антигена жидкий (АД-М-анатоксин)</t>
  </si>
  <si>
    <t>суспензия для внутримышечного и подкожного введения</t>
  </si>
  <si>
    <t>0873400003922000078-0001</t>
  </si>
  <si>
    <t>0873400003922000079-0001</t>
  </si>
  <si>
    <t>0873400003922000080-0001</t>
  </si>
  <si>
    <t>0873400003922000081-0001</t>
  </si>
  <si>
    <t>0873400003922000082-0001</t>
  </si>
  <si>
    <t>Анатоксин дифтерийно-столбнячный очищенный адсорбированный с уменьшенным содержанием антигенов жидкий (АДС-М-анатоксин)</t>
  </si>
  <si>
    <t>Анатоксин дифтерийно-столбнячный очищенный адсорбированный жидкий (АДС-анатоксин)</t>
  </si>
  <si>
    <t>Амикацин, раствор для инфузийи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лиофилизат для приготовления раствора для внутривенного и внутримышечного введения, 500 мг</t>
  </si>
  <si>
    <t>Селуметиниб, капсулы, 25мг</t>
  </si>
  <si>
    <t>Анатоксин столбнячный очищенный адсорбированный жидкий (АС-анатоксин)</t>
  </si>
  <si>
    <t>суспензия для подкожного введения</t>
  </si>
  <si>
    <t>Вакцина коклюшно-дифтерийно-столбнячная адсорбированная 
(АКДС-вакцина)</t>
  </si>
  <si>
    <t>расторгнут</t>
  </si>
  <si>
    <t>Ремдесивир, лиофилизатдля приготовления концентрата для приготовления раствора для инфузий, 100 мг</t>
  </si>
  <si>
    <t xml:space="preserve">Эфавиренз, таблетки,покрытые пленочной оболочкойи/или капсулы, 300 мг </t>
  </si>
  <si>
    <t>0873400003922000058-0001</t>
  </si>
  <si>
    <t>0873400003922000062-0001</t>
  </si>
  <si>
    <t>ООО "Виренд Интернейшнл"</t>
  </si>
  <si>
    <t>Зидовудин</t>
  </si>
  <si>
    <t>Великобритания</t>
  </si>
  <si>
    <t>Ретровир</t>
  </si>
  <si>
    <t>раствор для инфузий</t>
  </si>
  <si>
    <t>0873400003922000072-0001</t>
  </si>
  <si>
    <t>0873400003922000075-0001</t>
  </si>
  <si>
    <t>1. 1. Вакцина гепатита В рекомбинантная дрожжевая;
2. Регевак® В (Вакцина против гепатита В, рекомбинантная дрожжевая жидкая).</t>
  </si>
  <si>
    <t>мл.</t>
  </si>
  <si>
    <t>1. суспензия для внутримышечного введения;
2. суспензия для внутримышечного введения.</t>
  </si>
  <si>
    <t>0873400003922000076-0001</t>
  </si>
  <si>
    <t>1.Вакцина гепатита В рекомбинантная дрожжевая;
2. Вакцина гепатита В рекомбинантная дрожжевая.</t>
  </si>
  <si>
    <t>1. суспензия для внутримышечного введения;
2.  суспензия для внутримышечного введения.</t>
  </si>
  <si>
    <t>0873400003922000085-0001</t>
  </si>
  <si>
    <t>0873400003922000093-0001</t>
  </si>
  <si>
    <t>0873400003922000099-0001</t>
  </si>
  <si>
    <t>0873400003922000086_358372</t>
  </si>
  <si>
    <t>0873400003922000088-0001</t>
  </si>
  <si>
    <t>0873400003922000089_358372</t>
  </si>
  <si>
    <t>0873400003922000090_358372</t>
  </si>
  <si>
    <t>0873400003922000091_358372</t>
  </si>
  <si>
    <t>ПАО "Красфарма"</t>
  </si>
  <si>
    <t>Капреомицин</t>
  </si>
  <si>
    <t>Курская область, Липецкая область, Московская область</t>
  </si>
  <si>
    <t>порошок для приготовления раствора для инфузий и внутримышечного введения</t>
  </si>
  <si>
    <t>Белгородская область,
Брянской область,
Владимирская область,
Вологодская область,
Воронежская область,
Калининградская область,
Костромская область, 
Липецкая область,
Московская область,
Рязанская область,
Ярославская область,
г. Москва, г. Санкт-Петербург</t>
  </si>
  <si>
    <t>Алтайский край, Краснодарский край, Красноярский край, Курская область, Нижегорожская область, Омская область, Оренбургская область, Республика Башкортостан, Республика Бурятия, Республика Дагестан, Республика Крым, Республика Северная Осетия-Алания, Республика Татарстан, Республика Тыва, Республика Хакасия, Саратовская область, Свердловская область, Тюменская область, Удмуртская Республика, Ульяновская область, ХМАО, Челябинская область, Чеченская Республика, Чувашская Республика</t>
  </si>
  <si>
    <t>Алтайский край, Красноярский край, Республика Тыва</t>
  </si>
  <si>
    <t>Олитид</t>
  </si>
  <si>
    <t>Архангельская область, Вологодская область, Респукблика Дагестан, Калининградская область, Костромская область, Ленинградская область, Рязанская область, Республика Северная Осетия-Алания, Ярославская область</t>
  </si>
  <si>
    <t>1.  Амивирен;
2.  Гептавир-150.</t>
  </si>
  <si>
    <t>1.Таблетки, покрытые пленочной оболочкой;
2.Таблетки, покрытые пленочной оболочкой.</t>
  </si>
  <si>
    <t>0873400003922000098_358372</t>
  </si>
  <si>
    <t>0873400003922000055-0001</t>
  </si>
  <si>
    <t>0873400003922000059-0001</t>
  </si>
  <si>
    <t>0873400003922000060-0001</t>
  </si>
  <si>
    <t>0873400003922000061-0001</t>
  </si>
  <si>
    <t>ООО "Простор"</t>
  </si>
  <si>
    <t>Капреомицин-ДЕКО</t>
  </si>
  <si>
    <t>порошок для приготовления раствора для внутривенного и внутримышечного введения</t>
  </si>
  <si>
    <t>ООО "Йотта-Фарм"</t>
  </si>
  <si>
    <t>Линезолид</t>
  </si>
  <si>
    <t>0873400003922000204</t>
  </si>
  <si>
    <t>0873400003922000203</t>
  </si>
  <si>
    <t>0873400003922000201</t>
  </si>
  <si>
    <t>0873400003922000198</t>
  </si>
  <si>
    <t>221970515020277050100100310292120244</t>
  </si>
  <si>
    <t>221970515020277050100100310282120244</t>
  </si>
  <si>
    <t>221970515020277050100100310272120244</t>
  </si>
  <si>
    <t>221970515020277050100100310262120244</t>
  </si>
  <si>
    <t>221970515020277050100100310242120244</t>
  </si>
  <si>
    <t>221970515020277050100100310252120244</t>
  </si>
  <si>
    <t>221970515020277050100100310232120244</t>
  </si>
  <si>
    <t>221970515020277050100100310212120244</t>
  </si>
  <si>
    <t>0873400003922000192</t>
  </si>
  <si>
    <t>221970515020277050100100420022120244</t>
  </si>
  <si>
    <t>К-02-Т/4</t>
  </si>
  <si>
    <t>90 субъектов</t>
  </si>
  <si>
    <t>Эвушелд</t>
  </si>
  <si>
    <t>К-02-Т/2</t>
  </si>
  <si>
    <t>0873400003922000017_358372</t>
  </si>
  <si>
    <t>0873400003922000018_358372</t>
  </si>
  <si>
    <t>К-02-Т/5</t>
  </si>
  <si>
    <t>1. Лагеврио
2. Эсперавир®</t>
  </si>
  <si>
    <t>1. капсулы
2. капсулы</t>
  </si>
  <si>
    <t>221970515020277050100100390012120244</t>
  </si>
  <si>
    <t>К-02-Т/5-1</t>
  </si>
  <si>
    <t>Сотровимаб, концентрат для приготовления раствора для инфузий, 500 мг/8 мл (62,5мг/мл)</t>
  </si>
  <si>
    <t>85 субъектов</t>
  </si>
  <si>
    <t>Сотровимаб</t>
  </si>
  <si>
    <t>0873400003922000035-0001</t>
  </si>
  <si>
    <t>0873400003922000037-0001</t>
  </si>
  <si>
    <t>1.Кемерувир®;
2. Кемерувир®;
3. Дарунавир.</t>
  </si>
  <si>
    <t>1.таблетки, покрытые пленочной оболочкой;
2. таблетки, покрытые пленочной оболочкой;
3. таблетки, покрытые пленочной оболочкой.</t>
  </si>
  <si>
    <t>1. Кемерувир®;
2. Кемерувир®.</t>
  </si>
  <si>
    <t>1.таблетки, покрытые пленочной оболочкой;
2. таблетки, покрытые пленочной оболочкой.</t>
  </si>
  <si>
    <t>0873400003922000042-0001</t>
  </si>
  <si>
    <t>ООО «Медилон-Фармимэкс»</t>
  </si>
  <si>
    <t>Хантераза</t>
  </si>
  <si>
    <t>0873400003922000104-0001</t>
  </si>
  <si>
    <t>0873400003922000105-0001</t>
  </si>
  <si>
    <t>Калетра®</t>
  </si>
  <si>
    <t>0873400003922000110_358372</t>
  </si>
  <si>
    <t>0873400003922000115_358372</t>
  </si>
  <si>
    <t>0873400003922000116_358372</t>
  </si>
  <si>
    <t>0873400003922000117_358372</t>
  </si>
  <si>
    <t>0873400003922000111_358372</t>
  </si>
  <si>
    <t>0873400003922000112_358372</t>
  </si>
  <si>
    <t>Алтайский край, Кемеровская область-Кузбасс, Красноярский край, Новосибирская область, Омская область, Томская область, Тюменская область, Свердловская область, Челябинская область, ЯНАО, Приморский край, Республика Бурятия, Сахалинская область, Хабаровский край</t>
  </si>
  <si>
    <t>г. Москва, г. Москва, Московская область, Калужская область, Курская область, Смоленская область, Ярославская область, Ярославская область, Ярославская область, Ярославская область, Калининградская область, Ленинградская область, Республика Карелия, г. Санкт-Петербург</t>
  </si>
  <si>
    <t>Республика Башкортостан, Руспублика Татарстан, Удмуртская Республика, Чувашская Республика, Самарская область, Саратовская область, Оренбургская область, Ульяновская область, Республика Крым, Краснодарский край, Волгоградская область, Астраханская область, Ростовская область, Ставропольский край</t>
  </si>
  <si>
    <t>Алтайский край, Иркутская область, Кемеровская область-Кузбасс, Красноярский край, Новосибирская область, Омская область, Свердловская область, Челябинская область, ХМАО, Приморский край, Республика Саха, Хабаровский край</t>
  </si>
  <si>
    <t>г. Москва, г. Москва, Московская область, Владимирская область, Воронежская область, Ивановская область, Калужская область, Курская область, Ярославская область, Архангельская область, Ленинградская область, Мурманская область, Республика Коми, г. Санкт-Петербург</t>
  </si>
  <si>
    <t>Республика Башкортостан, Республика Татарстан, Удмуртская Республика, Пермский край, Нижегородская область, Самарская область, Саратовская область, Оренбургская область, Ульяновская область, Пензенская область, Республика Адыгея, Краснодарский край, Волгоградская область, Астраханская область, Ростовская область, Ставропольский край</t>
  </si>
  <si>
    <t>0873400003922000208</t>
  </si>
  <si>
    <t>0873400003922000207</t>
  </si>
  <si>
    <t>0873400003922000206</t>
  </si>
  <si>
    <t>0873400003922000205</t>
  </si>
  <si>
    <t>0873400003922000191</t>
  </si>
  <si>
    <t>0873400003922000186</t>
  </si>
  <si>
    <t>0873400003922000202</t>
  </si>
  <si>
    <t>0873400003922000200</t>
  </si>
  <si>
    <t>0873400003922000199</t>
  </si>
  <si>
    <t>0873400003922000197</t>
  </si>
  <si>
    <t>0873400003922000196</t>
  </si>
  <si>
    <t>0873400003922000195</t>
  </si>
  <si>
    <t>0873400003922000194</t>
  </si>
  <si>
    <t>0873400003922000193</t>
  </si>
  <si>
    <t>0873400003922000190</t>
  </si>
  <si>
    <t>0873400003922000189</t>
  </si>
  <si>
    <t>0873400003922000188</t>
  </si>
  <si>
    <t>0873400003922000187</t>
  </si>
  <si>
    <t>0873400003922000185</t>
  </si>
  <si>
    <t>0873400003922000184</t>
  </si>
  <si>
    <t>0873400003922000183</t>
  </si>
  <si>
    <t>0873400003922000182</t>
  </si>
  <si>
    <t>0873400003922000181</t>
  </si>
  <si>
    <t>0873400003922000180</t>
  </si>
  <si>
    <t>0873400003922000179</t>
  </si>
  <si>
    <t>0873400003922000178</t>
  </si>
  <si>
    <t>0873400003922000211</t>
  </si>
  <si>
    <t>0873400003922000210</t>
  </si>
  <si>
    <t>0873400003922000209</t>
  </si>
  <si>
    <t>221970515020277050100100090222120244</t>
  </si>
  <si>
    <t>221970515020277050100100010142120244</t>
  </si>
  <si>
    <t>221970515020277050100100010072120244</t>
  </si>
  <si>
    <t>221970515020277050100100010122120244</t>
  </si>
  <si>
    <t>221970515020277050100100310202120244</t>
  </si>
  <si>
    <t>221970515020277050100100010082120244</t>
  </si>
  <si>
    <t>221970515020277050100100320172120244</t>
  </si>
  <si>
    <t>221970515020277050100100310222120244</t>
  </si>
  <si>
    <t>221970515020277050100100010102120244</t>
  </si>
  <si>
    <t>221970515020277050100100230632120244</t>
  </si>
  <si>
    <t>221970515020277050100100010092120244</t>
  </si>
  <si>
    <t>221970515020277050100100010112120244</t>
  </si>
  <si>
    <t>221970515020277050100100310192120244</t>
  </si>
  <si>
    <t>221970515020277050100100090212120244</t>
  </si>
  <si>
    <t>221970515020277050100100430012120244</t>
  </si>
  <si>
    <t>221970515020277050100100010042120244</t>
  </si>
  <si>
    <t>221970515020277050100100010052120244</t>
  </si>
  <si>
    <t>221970515020277050100100010032120244</t>
  </si>
  <si>
    <t>0873400003922000213</t>
  </si>
  <si>
    <t>221970515020277050100100010132120244</t>
  </si>
  <si>
    <t>0873400003922000212</t>
  </si>
  <si>
    <t>Зидовудин, таблетки,покрытые пленочной оболочкойи/или капсулы,100 мг</t>
  </si>
  <si>
    <t>Анатоксин столбнячный + гемофилус инфлуензэ типа б полисахарид, лиофилизат для приготовления раствора для внутримышечного введения</t>
  </si>
  <si>
    <t>Вакцина для профилактики пневмококковых инфекций, суспензия для внутримышечного введения</t>
  </si>
  <si>
    <t>0873400003922000040-0001</t>
  </si>
  <si>
    <t>1. Кемерувир®;
2. Кемерувир®;
3. Дарунавир.</t>
  </si>
  <si>
    <t>1. таблетки, покрытые пленочной оболочкой;
2. таблетки, покрытые пленочной оболочкой;
3. таблетки, покрытые пленочной оболочкой.</t>
  </si>
  <si>
    <t>0873400003922000066-0001</t>
  </si>
  <si>
    <t>0873400003922000068-0001</t>
  </si>
  <si>
    <t>1. ЭЛПИДА®;
2. ЭЛПИДА®</t>
  </si>
  <si>
    <t>1. капсулы;
2. капсулы.</t>
  </si>
  <si>
    <t>0873400003922000077-0001</t>
  </si>
  <si>
    <t>https://zakupki.gov.ru/epz/order/notice/ea20/view/common-info.html?regNumber=0873400003922000001</t>
  </si>
  <si>
    <t>1970515020222000095</t>
  </si>
  <si>
    <t>https://zakupki.gov.ru/epz/order/notice/ea20/view/common-info.html?regNumber=0873400003922000002</t>
  </si>
  <si>
    <t>1. Амивирен;
2. Гептавир-150.</t>
  </si>
  <si>
    <t>1. таблетки, покрытые пленочной оболочкой;
2. таблетки, покрытые пленочной оболочкой.</t>
  </si>
  <si>
    <t>Республика Башкортостан
г. Санкт-Петербург</t>
  </si>
  <si>
    <t>Ивановская область,
г. Москва</t>
  </si>
  <si>
    <t>Астраханская область, Краснодарский край, Республика Крым, Ставропольский край, Чеченская Республика</t>
  </si>
  <si>
    <t>1. 1. Невирпин®;
2. Невивир®200.</t>
  </si>
  <si>
    <t>1. таблетки, покрытые пленочной оболочкой;
2. таблетки</t>
  </si>
  <si>
    <t>Дизаверокс®</t>
  </si>
  <si>
    <t>Пасконат</t>
  </si>
  <si>
    <t xml:space="preserve">таблетки, покрытые пленочной оболочкой </t>
  </si>
  <si>
    <t>Курская область, Свердловская область, г. Москва</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</si>
  <si>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</si>
  <si>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Ремдеформ</t>
  </si>
  <si>
    <t>Республика Марий Эл, Республика Мордовия, Республика Татарстан, Удмуртская Республика, Чувашская Республика, Пермский край, Кировская область, Оренбургская область, Пензенская область, Самарская область, Саратовская область, Ульяновская область, Курганская область, Свердловская область, Тюменская область, ХМАО, ЯНАО, Челябинская область</t>
  </si>
  <si>
    <t>0873400003922000146_358372</t>
  </si>
  <si>
    <t>0873400003922000151_358372</t>
  </si>
  <si>
    <t>0873400003922000153_358372</t>
  </si>
  <si>
    <t>0873400003922000155_358372</t>
  </si>
  <si>
    <t>0873400003922000156_358372</t>
  </si>
  <si>
    <t>Республика Алтай, Республика Тыва, Республика Хакасия, Алтайский край, Красноярский край, Иркутская область, Кемеровская область, Новосибирская область, Омская область, Томская область, Республика Бурятия, Республика Саха (Якутия), Забайкальский край, Камчатский край, Приморский край, Амурская область, Магаданская область, Хабаровский край, Сахалинская область, Еврейская а.о., Чукотский а.о.</t>
  </si>
  <si>
    <t>г. Москва, Республика Карелия, Республика Коми, Архангельская область, Ненецкий а.о., Вологодская область, Калининградская область, Ленингррадская область, Мурманская область, Новгородская область, Псковская область, г. Сканкт-Петербург, ФМБА МО  г. Химки, УДПРФ г. Москва, Сеченовский Университет</t>
  </si>
  <si>
    <t>Республика Адыгея, Республика Калмыкия, Республика Крым, Краснодарский край, Астраханская область, Волгоградская область, Ростовская область, г. Севастополь, Республика Дагестан, Республика Ингушетия, Кабардино-Балкарская Республика, Карачаево-Черкесская Республика, РЕспублика Северная Осетия-Алания, Чеченская Республика, Ставропольский край, Республика Башкортостан, Нижегородская область.</t>
  </si>
  <si>
    <t>0873400003922000094-0001</t>
  </si>
  <si>
    <t>0873400003922000102_358372</t>
  </si>
  <si>
    <t>0873400003922000103_358372</t>
  </si>
  <si>
    <t>0873400003922000121-0001</t>
  </si>
  <si>
    <t>0873400003922000125-0001</t>
  </si>
  <si>
    <t>0873400003922000126-0001</t>
  </si>
  <si>
    <t>0873400003922000122-0001</t>
  </si>
  <si>
    <t>0873400003922000123-0001</t>
  </si>
  <si>
    <t>0873400003922000127_358372</t>
  </si>
  <si>
    <t>0873400003922000065-0001</t>
  </si>
  <si>
    <t>1. 1. Регаст;
2. 2. Эфавиренз;
3. 3. Эфавиренз;
4. Эфавиренз.</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</si>
  <si>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t>
  </si>
  <si>
    <t>0873400003922000108_358372</t>
  </si>
  <si>
    <t>0873400003922000107-0001</t>
  </si>
  <si>
    <t>Иматанго®</t>
  </si>
  <si>
    <t>0873400003922000113-0001</t>
  </si>
  <si>
    <t>0873400003922000114-0001</t>
  </si>
  <si>
    <t>Целзентри®</t>
  </si>
  <si>
    <t>0873400003922000119-0001</t>
  </si>
  <si>
    <t>Элгравир</t>
  </si>
  <si>
    <t>0873400003922000129-0001</t>
  </si>
  <si>
    <t>0873400003922000132-0001</t>
  </si>
  <si>
    <t>0873400003922000128-0001</t>
  </si>
  <si>
    <t>ООО "Космофарм"</t>
  </si>
  <si>
    <t>1. Никвесел;
2. ФЕЛОМИКА;
3. ФЕЛОМИКА;
4. Микофеноловая кислота.</t>
  </si>
  <si>
    <t>1) таблетки кишечнорастворимые, покрытые пленочной оболочкой;
2) таблетки кишечнорастворимые, покрытые оболочкой;
3) таблетки кишечнорастворимые, покрытые оболочкой;
4) таблетки кишечнорастворимые, покрытые пленочной оболочкой.</t>
  </si>
  <si>
    <t>Деламанид, таблетки, покрытые пленочной оболочкой 50 мг</t>
  </si>
  <si>
    <t>Велпатасвир + Софосбувир, таблетки,покрытые пленочной оболочкой, 100 мг + 400 мг</t>
  </si>
  <si>
    <t>Вирфотен</t>
  </si>
  <si>
    <t>ЭЛОКТЕЙТ</t>
  </si>
  <si>
    <t>0873400003922000118_358372</t>
  </si>
  <si>
    <t>Вологодская область, Калининградская область, Ленинградская область, Омская область, Свердловская область</t>
  </si>
  <si>
    <t>0873400003922000120_358372</t>
  </si>
  <si>
    <t>г. Москва, Московская область, Тульская область, Ярославская область</t>
  </si>
  <si>
    <t>0873400003922000014_358372</t>
  </si>
  <si>
    <t>0873400003922000015_358372</t>
  </si>
  <si>
    <t>0873400003922000016_358372</t>
  </si>
  <si>
    <t>0873400003922000069-0001</t>
  </si>
  <si>
    <t>0873400003922000070-0001</t>
  </si>
  <si>
    <t>0873400003922000071-0001</t>
  </si>
  <si>
    <t>0873400003922000095_358372</t>
  </si>
  <si>
    <t>0873400003922000096-0001</t>
  </si>
  <si>
    <t>0873400003922000133-0001</t>
  </si>
  <si>
    <t>0873400003922000134-0001</t>
  </si>
  <si>
    <t>0873400003922000136-0001</t>
  </si>
  <si>
    <t>0873400003922000137-0001</t>
  </si>
  <si>
    <t>0873400003922000144-0001</t>
  </si>
  <si>
    <t>1.Иматанго®;
2.Иматанго®.</t>
  </si>
  <si>
    <t>1.капсулы;
2.капсулы.</t>
  </si>
  <si>
    <t>Пегасис®</t>
  </si>
  <si>
    <t>Делстриго</t>
  </si>
  <si>
    <t>0873400003922000161-0001</t>
  </si>
  <si>
    <t>ПОЛИМИЛЕКС® вакцина для профилактики полиомиелита инактивированная</t>
  </si>
  <si>
    <t>0873400003922000169_358372</t>
  </si>
  <si>
    <t>28 субъектов</t>
  </si>
  <si>
    <t>1970515020222000153</t>
  </si>
  <si>
    <t>https://zakupki.gov.ru/epz/order/notice/ea20/view/common-info.html?regNumber=0873400003922000003</t>
  </si>
  <si>
    <t>https://zakupki.gov.ru/epz/order/notice/ea20/view/common-info.html?regNumber=0873400003922000004</t>
  </si>
  <si>
    <t>https://zakupki.gov.ru/epz/order/notice/ea20/view/common-info.html?regNumber=0873400003922000005</t>
  </si>
  <si>
    <t>https://zakupki.gov.ru/epz/order/notice/ea20/view/common-info.html?regNumber=0873400003922000006</t>
  </si>
  <si>
    <t>https://zakupki.gov.ru/epz/order/notice/ea20/view/common-info.html?regNumber=0873400003922000007</t>
  </si>
  <si>
    <t>1970515020222000154</t>
  </si>
  <si>
    <t>1970515020222000155</t>
  </si>
  <si>
    <t>https://zakupki.gov.ru/epz/order/notice/ea20/view/common-info.html?regNumber=0873400003922000008</t>
  </si>
  <si>
    <t>1970515020222000082</t>
  </si>
  <si>
    <t>1970515020222000084</t>
  </si>
  <si>
    <t>https://zakupki.gov.ru/epz/order/notice/ea20/view/common-info.html?regNumber=0873400003922000009</t>
  </si>
  <si>
    <t>1970515020222000093</t>
  </si>
  <si>
    <t>1970515020222000085</t>
  </si>
  <si>
    <t>https://zakupki.gov.ru/epz/order/notice/ea20/view/common-info.html?regNumber=0873400003922000011</t>
  </si>
  <si>
    <t>https://zakupki.gov.ru/epz/order/notice/ea20/view/common-info.html?regNumber=0873400003922000012</t>
  </si>
  <si>
    <t>1970515020222000083</t>
  </si>
  <si>
    <t>1970515020222000097</t>
  </si>
  <si>
    <t>1970515020222000096</t>
  </si>
  <si>
    <t>https://zakupki.gov.ru/epz/order/notice/ea20/view/common-info.html?regNumber=0873400003922000013</t>
  </si>
  <si>
    <t>1970515020222000086</t>
  </si>
  <si>
    <t>https://zakupki.gov.ru/epz/order/notice/ea20/view/common-info.html?regNumber=0873400003922000014</t>
  </si>
  <si>
    <t>1970515020222000081</t>
  </si>
  <si>
    <t>https://zakupki.gov.ru/epz/order/notice/ea20/view/common-info.html?regNumber=0873400003922000015</t>
  </si>
  <si>
    <t>1970515020222000087</t>
  </si>
  <si>
    <t>https://zakupki.gov.ru/epz/order/notice/ea20/view/common-info.html?regNumber=0873400003922000016</t>
  </si>
  <si>
    <t>1970515020222000088</t>
  </si>
  <si>
    <t>https://zakupki.gov.ru/epz/order/notice/ea20/view/common-info.html?regNumber=0873400003922000017</t>
  </si>
  <si>
    <t>1970515020222000092</t>
  </si>
  <si>
    <t>https://zakupki.gov.ru/epz/order/notice/ea20/view/common-info.html?regNumber=0873400003922000018</t>
  </si>
  <si>
    <t>1970515020222000094</t>
  </si>
  <si>
    <t>https://zakupki.gov.ru/epz/order/notice/ea20/view/common-info.html?regNumber=0873400003922000020</t>
  </si>
  <si>
    <t>1970515020222000089</t>
  </si>
  <si>
    <t>https://zakupki.gov.ru/epz/order/notice/ea20/view/common-info.html?regNumber=0873400003922000021</t>
  </si>
  <si>
    <t>1970515020222000090</t>
  </si>
  <si>
    <t>https://zakupki.gov.ru/epz/order/notice/ea20/view/common-info.html?regNumber=0873400003922000022</t>
  </si>
  <si>
    <t>1970515020222000091</t>
  </si>
  <si>
    <t>https://zakupki.gov.ru/epz/order/notice/ea20/view/common-info.html?regNumber=0873400003922000023</t>
  </si>
  <si>
    <t>1970515020222000144</t>
  </si>
  <si>
    <t>https://zakupki.gov.ru/epz/order/notice/ea20/view/common-info.html?regNumber=0873400003922000024</t>
  </si>
  <si>
    <t>1970515020222000098</t>
  </si>
  <si>
    <t>https://zakupki.gov.ru/epz/order/notice/ea20/view/common-info.html?regNumber=0873400003922000025</t>
  </si>
  <si>
    <t>1970515020222000112</t>
  </si>
  <si>
    <t>https://zakupki.gov.ru/epz/order/notice/ea20/view/common-info.html?regNumber=0873400003922000026</t>
  </si>
  <si>
    <t>1970515020222000113</t>
  </si>
  <si>
    <t>https://zakupki.gov.ru/epz/order/notice/ea20/view/common-info.html?regNumber=0873400003922000027</t>
  </si>
  <si>
    <t>https://zakupki.gov.ru/epz/order/notice/ea20/view/common-info.html?regNumber=0873400003922000028</t>
  </si>
  <si>
    <t>1970515020222000114</t>
  </si>
  <si>
    <t>https://zakupki.gov.ru/epz/order/notice/ea20/view/common-info.html?regNumber=0873400003922000029</t>
  </si>
  <si>
    <t>https://zakupki.gov.ru/epz/order/notice/ea20/view/common-info.html?regNumber=0873400003922000030</t>
  </si>
  <si>
    <t>1970515020222000151</t>
  </si>
  <si>
    <t>https://zakupki.gov.ru/epz/order/notice/ea20/view/common-info.html?regNumber=0873400003922000031</t>
  </si>
  <si>
    <t>https://zakupki.gov.ru/epz/order/notice/ea20/view/common-info.html?regNumber=0873400003922000032</t>
  </si>
  <si>
    <t>https://zakupki.gov.ru/epz/order/notice/ea20/view/common-info.html?regNumber=0873400003922000033</t>
  </si>
  <si>
    <t>https://zakupki.gov.ru/epz/order/notice/ea20/view/common-info.html?regNumber=0873400003922000035</t>
  </si>
  <si>
    <t>https://zakupki.gov.ru/epz/order/notice/ea20/view/common-info.html?regNumber=0873400003922000036</t>
  </si>
  <si>
    <t>https://zakupki.gov.ru/epz/order/notice/ea44/view/common-info.html?regNumber=0873400003921000432</t>
  </si>
  <si>
    <t>1970515020222000080</t>
  </si>
  <si>
    <t>https://zakupki.gov.ru/epz/order/notice/ea44/view/common-info.html?regNumber=0873400003921000434</t>
  </si>
  <si>
    <t>1970515020222000071</t>
  </si>
  <si>
    <t>https://zakupki.gov.ru/epz/order/notice/ea44/view/common-info.html?regNumber=0873400003921000435</t>
  </si>
  <si>
    <t>1970515020222000072</t>
  </si>
  <si>
    <t>https://zakupki.gov.ru/epz/order/notice/ea44/view/common-info.html?regNumber=0873400003921000436</t>
  </si>
  <si>
    <t>1970515020222000067</t>
  </si>
  <si>
    <t>https://zakupki.gov.ru/epz/order/notice/ea44/view/common-info.html?regNumber=0873400003921000437</t>
  </si>
  <si>
    <t>1970515020222000074</t>
  </si>
  <si>
    <t>https://zakupki.gov.ru/epz/order/notice/ea44/view/common-info.html?regNumber=0873400003921000438</t>
  </si>
  <si>
    <t>1970515020222000073</t>
  </si>
  <si>
    <t>https://zakupki.gov.ru/epz/order/notice/ea44/view/common-info.html?regNumber=0873400003921000439</t>
  </si>
  <si>
    <t>1970515020222000069</t>
  </si>
  <si>
    <t>https://zakupki.gov.ru/epz/order/notice/ea44/view/common-info.html?regNumber=0873400003921000440</t>
  </si>
  <si>
    <t>1970515020222000075</t>
  </si>
  <si>
    <t>https://zakupki.gov.ru/epz/order/notice/ea44/view/common-info.html?regNumber=0873400003921000441</t>
  </si>
  <si>
    <t>1970515020222000070</t>
  </si>
  <si>
    <t>https://zakupki.gov.ru/epz/order/notice/ea44/view/common-info.html?regNumber=0873400003921000442</t>
  </si>
  <si>
    <t>1970515020222000076</t>
  </si>
  <si>
    <t>https://zakupki.gov.ru/epz/order/notice/ea44/view/common-info.html?regNumber=0873400003921000448</t>
  </si>
  <si>
    <t>1970515020222000053</t>
  </si>
  <si>
    <t>1970515020222000055</t>
  </si>
  <si>
    <t>https://zakupki.gov.ru/epz/order/notice/ea44/view/common-info.html?regNumber=0873400003921000450</t>
  </si>
  <si>
    <t>1970515020222000063</t>
  </si>
  <si>
    <t>1970515020222000054</t>
  </si>
  <si>
    <t>https://zakupki.gov.ru/epz/order/notice/ea44/view/common-info.html?regNumber=0873400003921000452</t>
  </si>
  <si>
    <t>1970515020222000059</t>
  </si>
  <si>
    <t>https://zakupki.gov.ru/epz/order/notice/ea44/view/common-info.html?regNumber=0873400003921000453</t>
  </si>
  <si>
    <t>1970515020222000061</t>
  </si>
  <si>
    <t>https://zakupki.gov.ru/epz/order/notice/ea44/view/common-info.html?regNumber=0873400003921000458</t>
  </si>
  <si>
    <t>1970515020222000062</t>
  </si>
  <si>
    <t>https://zakupki.gov.ru/epz/order/notice/ea44/view/common-info.html?regNumber=0873400003921000459</t>
  </si>
  <si>
    <t>1970515020222000057</t>
  </si>
  <si>
    <t>https://zakupki.gov.ru/epz/order/notice/ea44/view/common-info.html?regNumber=0873400003921000463</t>
  </si>
  <si>
    <t>1970515020222000099</t>
  </si>
  <si>
    <t>https://zakupki.gov.ru/epz/order/notice/ea44/view/common-info.html?regNumber=0873400003921000464</t>
  </si>
  <si>
    <t>1970515020222000077</t>
  </si>
  <si>
    <t>https://zakupki.gov.ru/epz/order/notice/ea44/view/common-info.html?regNumber=0873400003921000465</t>
  </si>
  <si>
    <t>1970515020222000078</t>
  </si>
  <si>
    <t>https://zakupki.gov.ru/epz/order/notice/ea44/view/common-info.html?regNumber=0873400003921000466</t>
  </si>
  <si>
    <t>1970515020222000068</t>
  </si>
  <si>
    <t>https://zakupki.gov.ru/epz/order/notice/ea44/view/common-info.html?regNumber=0873400003921000467</t>
  </si>
  <si>
    <t>1970515020222000060</t>
  </si>
  <si>
    <t>https://zakupki.gov.ru/epz/order/notice/ea44/view/common-info.html?regNumber=0873400003921000468</t>
  </si>
  <si>
    <t>1970515020222000066</t>
  </si>
  <si>
    <t>https://zakupki.gov.ru/epz/order/notice/ea44/view/common-info.html?regNumber=0873400003921000469</t>
  </si>
  <si>
    <t>1970515020222000058</t>
  </si>
  <si>
    <t>https://zakupki.gov.ru/epz/order/notice/ea20/view/common-info.html?regNumber=0873400003922000037</t>
  </si>
  <si>
    <t>https://zakupki.gov.ru/epz/order/notice/ea20/view/common-info.html?regNumber=0873400003922000040</t>
  </si>
  <si>
    <t>1970515020222000139</t>
  </si>
  <si>
    <t>https://zakupki.gov.ru/epz/order/notice/ea20/view/common-info.html?regNumber=0873400003922000042</t>
  </si>
  <si>
    <t>1970515020222000130</t>
  </si>
  <si>
    <t>https://zakupki.gov.ru/epz/order/notice/ea20/view/common-info.html?regNumber=0873400003922000041</t>
  </si>
  <si>
    <t>0873400003922000041-0001</t>
  </si>
  <si>
    <t>1. 1. Ритонавир-ФС;
2. 2. Ритонавир;
3. 3. Ритонавир;
4. РИТОНАВИР.</t>
  </si>
  <si>
    <t>1. 1. таблетки, покрытые пленочной оболочкой;
2. 2. капсулы; 
3. 3. капсулы;
4. капсулы.</t>
  </si>
  <si>
    <t>https://zakupki.gov.ru/epz/order/notice/ea20/view/common-info.html?regNumber=0873400003922000044</t>
  </si>
  <si>
    <t>1970515020222000103</t>
  </si>
  <si>
    <t>https://zakupki.gov.ru/epz/order/notice/ea20/view/common-info.html?regNumber=0873400003922000045</t>
  </si>
  <si>
    <t>1970515020222000106</t>
  </si>
  <si>
    <t>https://zakupki.gov.ru/epz/order/notice/ea20/view/common-info.html?regNumber=0873400003922000046</t>
  </si>
  <si>
    <t>1970515020222000163</t>
  </si>
  <si>
    <t>https://zakupki.gov.ru/epz/order/notice/ea20/view/common-info.html?regNumber=0873400003922000047</t>
  </si>
  <si>
    <t>1970515020222000164</t>
  </si>
  <si>
    <t>https://zakupki.gov.ru/epz/order/notice/ea20/view/common-info.html?regNumber=0873400003922000048</t>
  </si>
  <si>
    <t>1970515020222000107</t>
  </si>
  <si>
    <t>https://zakupki.gov.ru/epz/order/notice/ea20/view/common-info.html?regNumber=0873400003922000049</t>
  </si>
  <si>
    <t>1970515020222000152</t>
  </si>
  <si>
    <t>https://zakupki.gov.ru/epz/order/notice/ea20/view/common-info.html?regNumber=0873400003922000050</t>
  </si>
  <si>
    <t>1970515020222000104</t>
  </si>
  <si>
    <t>https://zakupki.gov.ru/epz/order/notice/ea20/view/common-info.html?regNumber=0873400003922000051</t>
  </si>
  <si>
    <t>1970515020222000105</t>
  </si>
  <si>
    <t>https://zakupki.gov.ru/epz/order/notice/ea20/view/common-info.html?regNumber=0873400003922000052</t>
  </si>
  <si>
    <t>1970515020222000108</t>
  </si>
  <si>
    <t>https://zakupki.gov.ru/epz/order/notice/ea20/view/common-info.html?regNumber=0873400003922000054</t>
  </si>
  <si>
    <t>1970515020222000110</t>
  </si>
  <si>
    <t>https://zakupki.gov.ru/epz/order/notice/ea20/view/common-info.html?regNumber=0873400003922000055</t>
  </si>
  <si>
    <t>1970515020222000131</t>
  </si>
  <si>
    <t>https://zakupki.gov.ru/epz/order/notice/ea20/view/common-info.html?regNumber=0873400003922000056</t>
  </si>
  <si>
    <t>1970515020222000111</t>
  </si>
  <si>
    <t>https://zakupki.gov.ru/epz/order/notice/ea20/view/common-info.html?regNumber=0873400003922000058</t>
  </si>
  <si>
    <t>https://zakupki.gov.ru/epz/order/notice/ea20/view/common-info.html?regNumber=0873400003922000059</t>
  </si>
  <si>
    <t>1970515020222000132</t>
  </si>
  <si>
    <t>https://zakupki.gov.ru/epz/order/notice/ea20/view/common-info.html?regNumber=0873400003922000060</t>
  </si>
  <si>
    <t>1970515020222000133</t>
  </si>
  <si>
    <t>https://zakupki.gov.ru/epz/order/notice/ea20/view/common-info.html?regNumber=0873400003922000061</t>
  </si>
  <si>
    <t>1970515020222000134</t>
  </si>
  <si>
    <t>https://zakupki.gov.ru/epz/order/notice/ea20/view/common-info.html?regNumber=0873400003922000062</t>
  </si>
  <si>
    <t>1970515020222000165</t>
  </si>
  <si>
    <t>https://zakupki.gov.ru/epz/order/notice/ea20/view/common-info.html?regNumber=0873400003922000063</t>
  </si>
  <si>
    <t>1970515020222000109</t>
  </si>
  <si>
    <t>https://zakupki.gov.ru/epz/order/notice/ea20/view/common-info.html?regNumber=0873400003922000064</t>
  </si>
  <si>
    <t>https://zakupki.gov.ru/epz/order/notice/ea20/view/common-info.html?regNumber=0873400003922000065</t>
  </si>
  <si>
    <t>1970515020222000173</t>
  </si>
  <si>
    <t>https://zakupki.gov.ru/epz/order/notice/ea20/view/common-info.html?regNumber=0873400003922000066</t>
  </si>
  <si>
    <t>1970515020222000159</t>
  </si>
  <si>
    <t>https://zakupki.gov.ru/epz/order/notice/ea20/view/common-info.html?regNumber=0873400003922000067</t>
  </si>
  <si>
    <t>https://zakupki.gov.ru/epz/order/notice/ea20/view/common-info.html?regNumber=0873400003922000068</t>
  </si>
  <si>
    <t>1970515020222000137</t>
  </si>
  <si>
    <t>https://zakupki.gov.ru/epz/order/notice/ea20/view/common-info.html?regNumber=0873400003922000069</t>
  </si>
  <si>
    <t>1970515020222000160</t>
  </si>
  <si>
    <t>https://zakupki.gov.ru/epz/order/notice/ea20/view/common-info.html?regNumber=0873400003922000124</t>
  </si>
  <si>
    <t>0873400003922000124-0001</t>
  </si>
  <si>
    <t>1. Циклосерин;
2. Кансамин;
3. Циклосерин;
4. Циклосерин;
5. Циклосерин;
6. Циклосерин-ЛОК-БЕТА;
7. Циклосерин
8. КОКСЕРИН®.</t>
  </si>
  <si>
    <t>1. капсулы;
2. капсулы;
3. капсулы;
4. капсулы;
5. капсулы;
6. капсулы;
7. капсулы;
8. капсулы.</t>
  </si>
  <si>
    <t>https://zakupki.gov.ru/epz/order/notice/ea20/view/common-info.html?regNumber=0873400003922000130</t>
  </si>
  <si>
    <t>0873400003922000130_358372</t>
  </si>
  <si>
    <t>0873400003922000139_358372</t>
  </si>
  <si>
    <t>0873400003922000140_358372</t>
  </si>
  <si>
    <t>0873400003922000142_358372</t>
  </si>
  <si>
    <t>0873400003922000131_358372</t>
  </si>
  <si>
    <t>Краснодарский край, Красноярский край, Липецкая область, Мурманская область, Приморский край, Псковская область, Республика Бурятия, Республика Крым, Ростовская область, Самарская область,  Смоленская область, Ставропольский край, Тамбовская область, Тульская область, Удмуртская Республика, ХМАО, г. Москва, г. Санкт-Петербург</t>
  </si>
  <si>
    <t>https://zakupki.gov.ru/epz/order/notice/ea20/view/common-info.html?regNumber=0873400003922000131</t>
  </si>
  <si>
    <t>Владимирская область, Волгоградская область, Краснодарский край, Оренбургская область, Республика Северная Осетия-Алания, Самарская область, Чувашская Республика</t>
  </si>
  <si>
    <t>https://zakupki.gov.ru/epz/order/notice/ea20/view/common-info.html?regNumber=0873400003922000139</t>
  </si>
  <si>
    <t>https://zakupki.gov.ru/epz/order/notice/ea20/view/common-info.html?regNumber=0873400003922000140</t>
  </si>
  <si>
    <t>Нижегородская область, Оренбургская область, Саратовская область, Республика Татарстан, Удмуртская Республика, Ульяновская область, Чувашская Республика</t>
  </si>
  <si>
    <t>https://zakupki.gov.ru/epz/order/notice/ea20/view/common-info.html?regNumber=0873400003922000142</t>
  </si>
  <si>
    <t>Белгородская область, Брянская область, Владимирская область, Воронежская область</t>
  </si>
  <si>
    <t>https://zakupki.gov.ru/epz/order/notice/ea20/view/common-info.html?regNumber=0873400003922000070</t>
  </si>
  <si>
    <t>1970515020222000138</t>
  </si>
  <si>
    <t>https://zakupki.gov.ru/epz/order/notice/ea20/view/common-info.html?regNumber=0873400003922000071</t>
  </si>
  <si>
    <t>1970515020222000161</t>
  </si>
  <si>
    <t>https://zakupki.gov.ru/epz/order/notice/ea20/view/common-info.html?regNumber=0873400003922000072</t>
  </si>
  <si>
    <t>1970515020222000143</t>
  </si>
  <si>
    <t>https://zakupki.gov.ru/epz/order/notice/ea20/view/common-info.html?regNumber=0873400003922000073</t>
  </si>
  <si>
    <t>https://zakupki.gov.ru/epz/order/notice/ea20/view/common-info.html?regNumber=0873400003922000074</t>
  </si>
  <si>
    <t>1970515020222000167</t>
  </si>
  <si>
    <t>https://zakupki.gov.ru/epz/order/notice/ea20/view/common-info.html?regNumber=0873400003922000075</t>
  </si>
  <si>
    <t>1970515020222000142</t>
  </si>
  <si>
    <t>https://zakupki.gov.ru/epz/order/notice/ea20/view/common-info.html?regNumber=0873400003922000076</t>
  </si>
  <si>
    <t>1970515020222000141</t>
  </si>
  <si>
    <t>https://zakupki.gov.ru/epz/order/notice/ea20/view/common-info.html?regNumber=0873400003922000077</t>
  </si>
  <si>
    <t>1970515020222000145</t>
  </si>
  <si>
    <t>0873400003922000138-0001</t>
  </si>
  <si>
    <t>Никавир®</t>
  </si>
  <si>
    <t>0873400003922000158_358372</t>
  </si>
  <si>
    <t>Краснодарский край, г. Москва</t>
  </si>
  <si>
    <t>0873400003922000159-0001</t>
  </si>
  <si>
    <t>0873400003922000167-0001</t>
  </si>
  <si>
    <t>0873400003922000164_358372</t>
  </si>
  <si>
    <t>0873400003922000166_358372</t>
  </si>
  <si>
    <t>Москвоская область, Белгородская область, Республика Коми, Чувашская Республика, Саратовская область, Ульяновская область, Краснодарский край, Сахалинская область</t>
  </si>
  <si>
    <t>0873400003922000171_358372</t>
  </si>
  <si>
    <t>Владимирская область, Волгоградская область, Калиниградская область, Краснодарский край, Оренбургская область, Орловская область, Республика Хакасия, Самарская область, Сахалинская область, Свердловская область, Смоленская область, Удмуртская Республика, г. Москва, г. Санкт-Петербург</t>
  </si>
  <si>
    <t>1. Майозайм®;
2. Майозайм®.</t>
  </si>
  <si>
    <t>1. лиофилизат для приготовления концентрата для приготовления раствора для инфузий;
2. лиофилизат для приготовления концентрата для приготовления раствора для инфузий.</t>
  </si>
  <si>
    <t>Алтайский край, Волгоградская область, Вологодская область, Забайкальский край, Иркутская область, Кировская область, Краснодарский край, Красноярский край, Курская область, Мурманская область, Нижегородская область, Республика Дагестан, Республика Ингушения, Республика Коми, Республика Крым, Республика Татарстан, Ростовская область, Свердловская область, Ставропольский край, Тамбовская область, Тверская область, Тульская область, Челябинская область, г. Москва</t>
  </si>
  <si>
    <t>0873400003922000175_358372</t>
  </si>
  <si>
    <t>0873400003922000176_358372</t>
  </si>
  <si>
    <t>0873400003922000177_358372</t>
  </si>
  <si>
    <t>Алтайский край, Ивановская область, Калужская область, Свердловская область, Чувашская Республика, г. Москва, г. Москва</t>
  </si>
  <si>
    <t>1. 1. Аминосалициловая кислота;
2. 2. Натрия пара-аминосалицилат;
3. 3. Амиктобин;
4. 4. Натрия пара-аминосалицилат;
5. Натрия пара-аминосалицилат.</t>
  </si>
  <si>
    <t>1. таблетки кишечнорастворимые, покрытые пленочной оболочкой; 
2. таблетки кишечнорастворимые, покрытые пленочной оболочкой; 
3. таблетки кишечнорастворимые, покрытые пленочной оболочкой;
4. таблетки, покрытые кишечнорастворимой оболочкой;
5. таблетки кишечнорастворимые, покрытые пленочной оболочкой.</t>
  </si>
  <si>
    <t>1. 1. Натрия пара-аминосалицилат;
2. Амиктобин;
3. Натрия пара-аминосалицилат;4. ПАСК.</t>
  </si>
  <si>
    <t>1. таблетки кишечнорастворимые, покрытые пленочной оболочкой;
2. таблетки кишечнорастворимые, покрытые пленочной оболочкой;
3. таблетки, покрытые кишечнорастворимой оболочкой;
4. таблетки кишечнорастворимые, покрытые пленочной оболочкой.</t>
  </si>
  <si>
    <t>Алагет</t>
  </si>
  <si>
    <t>Спинраза</t>
  </si>
  <si>
    <t>раствор для интратекального введения</t>
  </si>
  <si>
    <t>0873400003922000036-0001</t>
  </si>
  <si>
    <t>МАВЕНКЛАД®</t>
  </si>
  <si>
    <t>таблиетки</t>
  </si>
  <si>
    <t>https://zakupki.gov.ru/epz/order/notice/ea20/view/common-info.html?regNumber=0873400003922000038</t>
  </si>
  <si>
    <t>0873400003922000038-0001</t>
  </si>
  <si>
    <t>Глекапревир + Пибрентасвир, таблетки, покрытые пленочной оболочкой, 100 мг + 40 мг</t>
  </si>
  <si>
    <t>Мавирет</t>
  </si>
  <si>
    <t>https://zakupki.gov.ru/epz/order/notice/ea20/view/common-info.html?regNumber=0873400003922000039</t>
  </si>
  <si>
    <t>0873400003922000039-0001</t>
  </si>
  <si>
    <t>1. Помалидомид-ТЛ;
2. Иматанго®.</t>
  </si>
  <si>
    <t>https://zakupki.gov.ru/epz/order/notice/ea20/view/common-info.html?regNumber=0873400003922000083</t>
  </si>
  <si>
    <t>0873400003922000083-0001</t>
  </si>
  <si>
    <t>0873400003922000172_358372</t>
  </si>
  <si>
    <t>0873400003922000143-0001</t>
  </si>
  <si>
    <t>0873400003922000157-0001</t>
  </si>
  <si>
    <t>0873400003922000163-0001</t>
  </si>
  <si>
    <t>0873400003922000043-0001</t>
  </si>
  <si>
    <t>Ирландия, Канада</t>
  </si>
  <si>
    <t>Генвоя®</t>
  </si>
  <si>
    <t>0873400003922000092-0001</t>
  </si>
  <si>
    <t>0873400003922000097-0001</t>
  </si>
  <si>
    <t>1. Вирфотен;
2. ТЕНОФ® 300</t>
  </si>
  <si>
    <t>1. Калетра®;
2. Калидавир®;
3. ЛОПИРИТА®.</t>
  </si>
  <si>
    <t>1.  таблетки, покрытые пленочной оболочкой;
2.  таблетки, покрытые пленочной оболочкой;
3.  таблетки, покрытые пленочной оболочкой.</t>
  </si>
  <si>
    <t>ООО «ЭПИДБИОМЕД-ИМПЭКС»</t>
  </si>
  <si>
    <t>Вакцина для профилактики полиомиелита</t>
  </si>
  <si>
    <t>https://zakupki.gov.ru/epz/order/notice/ea20/view/common-info.html?regNumber=0873400003922000078</t>
  </si>
  <si>
    <t>47 субъектов</t>
  </si>
  <si>
    <t xml:space="preserve">Аталурен, порошок для приема внутрь, 250 мг </t>
  </si>
  <si>
    <t>Омская область, Приморский край, Республика Бурятия, Республика Хакасия, Томская область, Тюменская область, Хабаровский край</t>
  </si>
  <si>
    <t>Удмуртская Республика, Краснодарский край, Республика Дагестан</t>
  </si>
  <si>
    <t>0873400003922000100-0001</t>
  </si>
  <si>
    <t>0873400003922000101-0001</t>
  </si>
  <si>
    <t>АО "БИОКАД"</t>
  </si>
  <si>
    <t>Интерфаст</t>
  </si>
  <si>
    <t>Краснодарский край</t>
  </si>
  <si>
    <t>1. Локсидон;
2. Теризидон;
3. Теризидон;
4. Теризидон-ЛОК-БЕТА;
5. Теризидон-МАК.</t>
  </si>
  <si>
    <t>ООО "ФАРМЕЙТ"</t>
  </si>
  <si>
    <t>Рибавирин-СЗ</t>
  </si>
  <si>
    <t>0873400003922000162_358372</t>
  </si>
  <si>
    <t>0873400003922000165_358372</t>
  </si>
  <si>
    <t>Алтайский край, Архангельская область, Курганская область, Новосибирская область, Пермский край, Челябинская область, Чувашская Республика, г. Санкт-Петербург</t>
  </si>
  <si>
    <t>0873400003922000181_358372</t>
  </si>
  <si>
    <t>Астраханская область, Белгородская область, Воронежская область, Калининградская область, Костромская область, Нижегородская область, Оренбургская область, Республика Башкортостан, Республика Марий Эл, Республика Северная Осетия-Алания, Республика Татарстан, Рязанская область, Свердловская область, Ханты-Мансийский а.о.</t>
  </si>
  <si>
    <t>1. Локсидон;
2. Теризидон.</t>
  </si>
  <si>
    <t>0873400003922000184-0001</t>
  </si>
  <si>
    <t>0873400003922000189-0001</t>
  </si>
  <si>
    <t>0873400003922000190-0001</t>
  </si>
  <si>
    <t>0873400003922000185-0001</t>
  </si>
  <si>
    <t>0873400003922000186-0001</t>
  </si>
  <si>
    <t>0873400003922000183-0001</t>
  </si>
  <si>
    <t>1.Перхлозон®;
2.Перхлозон®.</t>
  </si>
  <si>
    <t>1.таблетки, покрытые пленочной оболочкой;
2.таблетки, покрытые пленочной оболочкой</t>
  </si>
  <si>
    <t>1. Локсидон;
2. Теризидон;
3. Теризидон;
4. Теризидон;
5.  Теризидон.</t>
  </si>
  <si>
    <t>Эмицизумаб, раствор для подкожного введения, 150 мг/мл, 0,4 мл</t>
  </si>
  <si>
    <t>0873400003922000249</t>
  </si>
  <si>
    <t>221970515020277050100100210032120244</t>
  </si>
  <si>
    <t>Эмицизумаб, раствор для подкожного введения, 30 мг/мл</t>
  </si>
  <si>
    <t>0873400003922000248</t>
  </si>
  <si>
    <t>221970515020277050100100210012120244</t>
  </si>
  <si>
    <t>0873400003922000247</t>
  </si>
  <si>
    <t>Эмицизумаб, раствор для подкожного введения, 150 мг/мл, 1 мл</t>
  </si>
  <si>
    <t>221970515020277050100100210022120244</t>
  </si>
  <si>
    <t xml:space="preserve">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 </t>
  </si>
  <si>
    <t>0873400003922000246</t>
  </si>
  <si>
    <t>221970515020277050100100010202120244</t>
  </si>
  <si>
    <t>0873400003922000245</t>
  </si>
  <si>
    <t>221970515020277050100100010212120244</t>
  </si>
  <si>
    <t>Экулизумаб, концентрат для приготовления раствора для инфузий, 10 мг/мл</t>
  </si>
  <si>
    <t>0873400003922000244 </t>
  </si>
  <si>
    <t>221970515020277050100100180112120244</t>
  </si>
  <si>
    <t>Доравирин, таблетки, покрытые пленочной оболочкой, 100 мг</t>
  </si>
  <si>
    <t>0873400003922000243</t>
  </si>
  <si>
    <t>221970515020277050100100230702120244</t>
  </si>
  <si>
    <t>0873400003922000242</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</si>
  <si>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</si>
  <si>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221970515020277050100100380012120244</t>
  </si>
  <si>
    <t>0873400003922000241 </t>
  </si>
  <si>
    <t>221970515020277050100100230682120244</t>
  </si>
  <si>
    <t>0873400003922000240</t>
  </si>
  <si>
    <t>Левофлоксацин, таблетки, покрытые пленочной оболочкой, 250 мг</t>
  </si>
  <si>
    <t>221970515020277050100100010192120244</t>
  </si>
  <si>
    <t>Левофлоксацин, таблетки, покрытые пленочной оболочкой, 500 мг</t>
  </si>
  <si>
    <t>0873400003922000238 </t>
  </si>
  <si>
    <t>221970515020277050100100010172120244</t>
  </si>
  <si>
    <t>0873400003922000239 </t>
  </si>
  <si>
    <t>221970515020277050100100010182120244</t>
  </si>
  <si>
    <t>Имиглюцераза, лиофилизат для приготовления раствора для инфузий, 400 ЕД</t>
  </si>
  <si>
    <t>0873400003922000237</t>
  </si>
  <si>
    <t>221970515020277050100100220012120244</t>
  </si>
  <si>
    <t>0873400003922000236 </t>
  </si>
  <si>
    <t>Интерферон бета-1b, лиофилизат для приготовления раствора для подкожного введения и/или раствор для подкожного введения 8 – 9,6 млн. МЕ</t>
  </si>
  <si>
    <t>221970515020277050100100190042120244</t>
  </si>
  <si>
    <t xml:space="preserve">0873400003922000234 </t>
  </si>
  <si>
    <t>221970515020277050100100090232120244</t>
  </si>
  <si>
    <t>0873400003922000232</t>
  </si>
  <si>
    <t>221970515020277050100100190032120244</t>
  </si>
  <si>
    <t>0873400003922000231</t>
  </si>
  <si>
    <t>Дорназа альфа, раствор для ингаляций, 2,5 мг/2,5 мл</t>
  </si>
  <si>
    <t>221970515020277050100100170012120244</t>
  </si>
  <si>
    <t>Экулизумаб, концентрат для приготовления раствора для инфузий, 10 мг/мл </t>
  </si>
  <si>
    <t>0873400003922000229 </t>
  </si>
  <si>
    <t>221970515020277050100100180102120244</t>
  </si>
  <si>
    <t>0873400003922000227 </t>
  </si>
  <si>
    <t>221970515020277050100100090242120244</t>
  </si>
  <si>
    <t>0873400003922000214</t>
  </si>
  <si>
    <t>221970515020277050100100250062120244</t>
  </si>
  <si>
    <t>0873400003922000215</t>
  </si>
  <si>
    <t>221970515020277050100100320182120244</t>
  </si>
  <si>
    <t>0873400003922000216 </t>
  </si>
  <si>
    <t>221970515020277050100100010152120244</t>
  </si>
  <si>
    <t>0873400003922000217</t>
  </si>
  <si>
    <t>221970515020277050100100410122120244</t>
  </si>
  <si>
    <t>0873400003922000218</t>
  </si>
  <si>
    <t>Фосампренавир, таблетки, покрытые пленочной оболочкой, 700 мг</t>
  </si>
  <si>
    <t>221970515020277050100100230642120244</t>
  </si>
  <si>
    <t>0873400003922000219 </t>
  </si>
  <si>
    <t>221970515020277050100100230662120244</t>
  </si>
  <si>
    <t>0873400003922000220 </t>
  </si>
  <si>
    <t>221970515020277050100100410112120244</t>
  </si>
  <si>
    <t>0873400003922000221 </t>
  </si>
  <si>
    <t>221970515020277050100100410152120244</t>
  </si>
  <si>
    <t>0873400003922000222</t>
  </si>
  <si>
    <t>221970515020277050100100230672120244</t>
  </si>
  <si>
    <t>0873400003922000223</t>
  </si>
  <si>
    <t>221970515020277050100100410142120244</t>
  </si>
  <si>
    <t>0873400003922000224 </t>
  </si>
  <si>
    <t>221970515020277050100100410132120244</t>
  </si>
  <si>
    <t>0873400003922000225</t>
  </si>
  <si>
    <t>221970515020277050100100010162120244</t>
  </si>
  <si>
    <t xml:space="preserve">0873400003922000226 </t>
  </si>
  <si>
    <t>0873400003922000228 </t>
  </si>
  <si>
    <t>Нонаког альфа, лиофилизат для приготовления раствора для внутривенного введения, 1000 МЕ</t>
  </si>
  <si>
    <t>221970515020277050100100100092120244</t>
  </si>
  <si>
    <t>0873400003922000230</t>
  </si>
  <si>
    <t>221970515020277050100100320192120244</t>
  </si>
  <si>
    <t>0873400003922000233</t>
  </si>
  <si>
    <t>221970515020277050100100230692120244</t>
  </si>
  <si>
    <t>0873400003922000235 </t>
  </si>
  <si>
    <t>221970515020277050100100090252120244</t>
  </si>
  <si>
    <t>Иммуноглобулин человека нормальный, раствор для инфузий100 мг/мли/или раствор для внутривенных и подкожных инфузий, 10%</t>
  </si>
  <si>
    <t>Невирапин, суспензия для приема внутрь, 10 мг/мл</t>
  </si>
  <si>
    <t>Эфмороктоког альфа, лиофилизат для приготовления раствора для внутривенного введения, 2000МЕ</t>
  </si>
  <si>
    <t>0873400003922000191-0001</t>
  </si>
  <si>
    <t>Рибавирин, таблетки и/или капсулы, 200 мг</t>
  </si>
  <si>
    <t>1970515020222000166</t>
  </si>
  <si>
    <t>1970515020222000211</t>
  </si>
  <si>
    <t>1970515020222000187</t>
  </si>
  <si>
    <t>1970515020222000162</t>
  </si>
  <si>
    <t>1970515020222000184</t>
  </si>
  <si>
    <t>1970515020222000217</t>
  </si>
  <si>
    <t>1970515020222000183</t>
  </si>
  <si>
    <t>1970515020222000219</t>
  </si>
  <si>
    <t>1970515020222000220</t>
  </si>
  <si>
    <t>1970515020222000234</t>
  </si>
  <si>
    <t>https://zakupki.gov.ru/epz/order/notice/ea20/view/common-info.html?regNumber=0873400003922000043</t>
  </si>
  <si>
    <t>1970515020222000230</t>
  </si>
  <si>
    <t>1970515020222000212</t>
  </si>
  <si>
    <t>https://zakupki.gov.ru/epz/order/notice/ea20/view/common-info.html?regNumber=0873400003922000079</t>
  </si>
  <si>
    <t>1970515020222000168</t>
  </si>
  <si>
    <t>https://zakupki.gov.ru/epz/order/notice/ea20/view/common-info.html?regNumber=0873400003922000080</t>
  </si>
  <si>
    <t>1970515020222000224</t>
  </si>
  <si>
    <t>https://zakupki.gov.ru/epz/order/notice/ea20/view/common-info.html?regNumber=0873400003922000081</t>
  </si>
  <si>
    <t>1970515020222000213</t>
  </si>
  <si>
    <t>https://zakupki.gov.ru/epz/order/notice/ea20/view/common-info.html?regNumber=0873400003922000082</t>
  </si>
  <si>
    <t>1970515020222000214</t>
  </si>
  <si>
    <t>1970515020222000221</t>
  </si>
  <si>
    <t>https://zakupki.gov.ru/epz/order/notice/ea20/view/common-info.html?regNumber=0873400003922000084</t>
  </si>
  <si>
    <t>https://zakupki.gov.ru/epz/order/notice/ea20/view/common-info.html?regNumber=0873400003922000085</t>
  </si>
  <si>
    <t>1970515020222000117</t>
  </si>
  <si>
    <t>https://zakupki.gov.ru/epz/order/notice/ea20/view/common-info.html?regNumber=0873400003922000086</t>
  </si>
  <si>
    <t>1970515020222000140</t>
  </si>
  <si>
    <t>0873400003922000087-0001</t>
  </si>
  <si>
    <t>https://zakupki.gov.ru/epz/order/notice/ea20/view/common-info.html?regNumber=0873400003922000087</t>
  </si>
  <si>
    <t>1970515020222000198</t>
  </si>
  <si>
    <t>Эвиплера</t>
  </si>
  <si>
    <t>Канада</t>
  </si>
  <si>
    <t>https://zakupki.gov.ru/epz/order/notice/ea20/view/common-info.html?regNumber=0873400003922000088</t>
  </si>
  <si>
    <t>1970515020222000135</t>
  </si>
  <si>
    <t>https://zakupki.gov.ru/epz/order/notice/ea20/view/common-info.html?regNumber=0873400003922000089</t>
  </si>
  <si>
    <t>1970515020222000233</t>
  </si>
  <si>
    <t>https://zakupki.gov.ru/epz/order/notice/ea20/view/common-info.html?regNumber=0873400003922000090</t>
  </si>
  <si>
    <t>https://zakupki.gov.ru/epz/order/notice/ea20/view/common-info.html?regNumber=0873400003922000091</t>
  </si>
  <si>
    <t>1970515020222000115</t>
  </si>
  <si>
    <t>https://zakupki.gov.ru/epz/order/notice/ea20/view/common-info.html?regNumber=0873400003922000092</t>
  </si>
  <si>
    <t>1970515020222000225</t>
  </si>
  <si>
    <t>0873400003922000252</t>
  </si>
  <si>
    <t>221970515020277050100100290142120244</t>
  </si>
  <si>
    <t>0873400003922000251</t>
  </si>
  <si>
    <t>Канамицин, порошок для приготовления раствора для инъекций и/или порошок для приготовления раствора для внутримышечного введения, 1000 мг</t>
  </si>
  <si>
    <t>221970515020277050100100010232120244</t>
  </si>
  <si>
    <t>0873400003922000250</t>
  </si>
  <si>
    <t>221970515020277050100100010222120244</t>
  </si>
  <si>
    <t>https://zakupki.gov.ru/epz/order/notice/ea20/view/common-info.html?regNumber=0873400003922000148</t>
  </si>
  <si>
    <t>0873400003922000148-0001</t>
  </si>
  <si>
    <t>0873400003922000160-0001</t>
  </si>
  <si>
    <t>https://zakupki.gov.ru/epz/order/notice/ea20/view/common-info.html?regNumber=0873400003922000160</t>
  </si>
  <si>
    <t>1) Олитид;
2) Абакавир;
3) Абакавир</t>
  </si>
  <si>
    <t>1) таблетки, покрытые пленочной оболочкой;
2) таблетки, покрытые пленочной оболочкой;
3) таблетки, покрытые пленочной оболочкой</t>
  </si>
  <si>
    <t>https://zakupki.gov.ru/epz/order/notice/ea20/view/common-info.html?regNumber=0873400003922000203</t>
  </si>
  <si>
    <t>0873400003922000203_358372</t>
  </si>
  <si>
    <t>Кемеровская область, Новосибирская область, Свердловская область, Республика Хакасия</t>
  </si>
  <si>
    <t>0873400003922000207-0001</t>
  </si>
  <si>
    <t>https://zakupki.gov.ru/epz/order/notice/ea20/view/common-info.html?regNumber=0873400003922000207</t>
  </si>
  <si>
    <t>Вакцина коревая культуральная живая</t>
  </si>
  <si>
    <t>https://zakupki.gov.ru/epz/order/notice/ea20/view/common-info.html?regNumber=0873400003922000208</t>
  </si>
  <si>
    <t>0873400003922000208_358372</t>
  </si>
  <si>
    <t>0873400003922000210_358372</t>
  </si>
  <si>
    <t>Белгородская область, Владимирская область, Рязанская область, г. Москва</t>
  </si>
  <si>
    <t>https://zakupki.gov.ru/epz/order/notice/ea20/view/common-info.html?regNumber=0873400003922000210</t>
  </si>
  <si>
    <t>Ленинградская область, Мурманская область, Оренбургская область, Республика Башкортостан, Республика Карелия, Республика Коми, Удмуртская Республика, г. Санкт-Петербург</t>
  </si>
  <si>
    <t>https://zakupki.gov.ru/epz/order/notice/ea20/view/common-info.html?regNumber=0873400003922000168</t>
  </si>
  <si>
    <t>0873400003922000168-0001</t>
  </si>
  <si>
    <t>0873400003922000170-0001</t>
  </si>
  <si>
    <t>Сиртуро</t>
  </si>
  <si>
    <t>https://zakupki.gov.ru/epz/order/notice/ea20/view/common-info.html?regNumber=0873400003922000170</t>
  </si>
  <si>
    <t>Германия, Ирландия</t>
  </si>
  <si>
    <t>Биктарви®</t>
  </si>
  <si>
    <t>https://zakupki.gov.ru/epz/order/notice/ea20/view/common-info.html?regNumber=0873400003922000196</t>
  </si>
  <si>
    <t>0873400003922000196-0001</t>
  </si>
  <si>
    <t>Вемлиди®</t>
  </si>
  <si>
    <t>https://zakupki.gov.ru/epz/order/notice/ea20/view/common-info.html?regNumber=0873400003922000194</t>
  </si>
  <si>
    <t>0873400003922000194-0001</t>
  </si>
  <si>
    <t>0873400003922000253</t>
  </si>
  <si>
    <t>221970515020277050100100090262120244</t>
  </si>
  <si>
    <t>0873400003922000257</t>
  </si>
  <si>
    <t>0873400003922000256 </t>
  </si>
  <si>
    <t>221970515020277050100100010242120244</t>
  </si>
  <si>
    <t>0873400003922000255</t>
  </si>
  <si>
    <t>221970515020277050100100100102120244</t>
  </si>
  <si>
    <t>0873400003922000254</t>
  </si>
  <si>
    <t>221970515020277050100100430022120244</t>
  </si>
  <si>
    <t>Зивокс®</t>
  </si>
  <si>
    <t>гранулы для приготовления суспензии для приема внутрь</t>
  </si>
  <si>
    <t>Пуэрто-Рико</t>
  </si>
  <si>
    <t>https://zakupki.gov.ru/epz/order/notice/ea20/view/common-info.html?regNumber=0873400003922000197</t>
  </si>
  <si>
    <t>0873400003922000197-0001</t>
  </si>
  <si>
    <t>0873400003922000200-0001</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</si>
  <si>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
6. таблетки, покрытые пленочной оболочкой</t>
  </si>
  <si>
    <t>1. Линезолид;
2. Линезолид;
3. Линезолид;
4. Линезолид-Эдвансд;
5. Амизолид;
6. Линезолид.</t>
  </si>
  <si>
    <t>https://zakupki.gov.ru/epz/order/notice/ea20/view/common-info.html?regNumber=0873400003922000200</t>
  </si>
  <si>
    <t>0873400003922000204-0001</t>
  </si>
  <si>
    <t>1. Линезолид;
2. Линезолид;
3. Линезолид-Эдвансд;
4. Амизолид</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</si>
  <si>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t>
  </si>
  <si>
    <t>https://zakupki.gov.ru/epz/order/notice/ea20/view/common-info.html?regNumber=0873400003922000204</t>
  </si>
  <si>
    <t>ООО "Медикал лизинг-консалтинг"</t>
  </si>
  <si>
    <t>1. Линезолид;
2. Линезолид;
3. Линезолид;
4. Линезолид;
5. Линезолид-Эдвансд;
6. Амизолид;
7. Линезолид.</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</si>
  <si>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
6.  таблетки, покрытые пленочной оболочкой;
7.  таблетки, покрытые пленочной оболочкой</t>
  </si>
  <si>
    <t>https://zakupki.gov.ru/epz/order/notice/ea20/view/common-info.html?regNumber=0873400003922000214</t>
  </si>
  <si>
    <t>0873400003922000214_358372</t>
  </si>
  <si>
    <t>0873400003922000217_358372</t>
  </si>
  <si>
    <t>0873400003922000220_358372</t>
  </si>
  <si>
    <t>г. Москва, Тверская область, Калининградская область, Новгородская область, Республика Башкортостан, Самарская область, Оренбургская область, Кемеровская область, Республика Хакасия, Ханты-Мансийский а.о., Республика Северная Осетия, Ставропольский край, Забайкальский край, Республика Татарстан, Нижегородская область, Воронежская область.</t>
  </si>
  <si>
    <t>https://zakupki.gov.ru/epz/order/notice/ea20/view/common-info.html?regNumber=0873400003922000215</t>
  </si>
  <si>
    <t>0873400003922000215-0001</t>
  </si>
  <si>
    <t>0873400003922000216-0001</t>
  </si>
  <si>
    <t>0873400003922000218-0001</t>
  </si>
  <si>
    <t>1. капсулы;
2. капсулы;
3. капсулы;
4. капсулы.</t>
  </si>
  <si>
    <t>1. Циклосерин;
2. Кансамин;
3. Циклосерин;
4. Циклосерин.</t>
  </si>
  <si>
    <t>https://zakupki.gov.ru/epz/order/notice/ea20/view/common-info.html?regNumber=0873400003922000216</t>
  </si>
  <si>
    <t>1. Моксифлоксацин;
2. Моксифло;
3. Моксивансд;
4. Моксифлоксацин;
5. Мофлокс® 400.</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</si>
  <si>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t>
  </si>
  <si>
    <t>https://zakupki.gov.ru/epz/order/notice/ea20/view/common-info.html?regNumber=0873400003922000217</t>
  </si>
  <si>
    <t>1.РЕМДЕСИВИР;
2. Ремдеформ.</t>
  </si>
  <si>
    <t>https://zakupki.gov.ru/epz/order/notice/ea20/view/common-info.html?regNumber=0873400003922000218</t>
  </si>
  <si>
    <t>1. Телзир;
2. Фосампренавир ПСК.</t>
  </si>
  <si>
    <t>Великобритания, Россия</t>
  </si>
  <si>
    <t>https://zakupki.gov.ru/epz/order/notice/ea20/view/common-info.html?regNumber=0873400003922000220</t>
  </si>
  <si>
    <t xml:space="preserve">Левофлоксацин, раствор для инфузий, 5 мг/мл </t>
  </si>
  <si>
    <t>https://zakupki.gov.ru/epz/order/notice/ea20/view/common-info.html?regNumber=0873400003922000198</t>
  </si>
  <si>
    <t>Кировская область, Нижегородская область,
Пензенская область, Пермский край,
Республика Марий Эл, Республика Татарстан, 
Чувашская Республика</t>
  </si>
  <si>
    <t>https://zakupki.gov.ru/epz/order/notice/ea20/view/common-info.html?regNumber=0873400003922000199</t>
  </si>
  <si>
    <t>0873400003922000198_358372</t>
  </si>
  <si>
    <t>0873400003922000201_358372</t>
  </si>
  <si>
    <t>0873400003922000199-0001</t>
  </si>
  <si>
    <t>1. Пара-аминосалицилат натрия-Бинергия;
2. Пасконат.</t>
  </si>
  <si>
    <t>1. раствор для инфузий; 
2. раствор для инфузий;</t>
  </si>
  <si>
    <t>https://zakupki.gov.ru/epz/order/notice/ea20/view/common-info.html?regNumber=0873400003922000201</t>
  </si>
  <si>
    <t>0873400003922000205_358372</t>
  </si>
  <si>
    <t>Вологодская область, Калининградская область, 
Курская область, Липецкая область,
Новгородская область, Орловская область</t>
  </si>
  <si>
    <t>https://zakupki.gov.ru/epz/order/notice/ea20/view/common-info.html?regNumber=0873400003922000205</t>
  </si>
  <si>
    <t>0873400003922000209_358372</t>
  </si>
  <si>
    <t>Алтайский край, Иркутская область, 
Красноярский край, Республика Алтай, 
Республика Тыва, Самарская область, 
Саратовская область, Ульяновская область</t>
  </si>
  <si>
    <t>https://zakupki.gov.ru/epz/order/notice/ea20/view/common-info.html?regNumber=0873400003922000209</t>
  </si>
  <si>
    <t>0873400003922000211_358372</t>
  </si>
  <si>
    <t>Воронежская область, Ивановская область, 
Калужская область, Тверская область, 
Тульская область, Ярославская область</t>
  </si>
  <si>
    <t>https://zakupki.gov.ru/epz/order/notice/ea20/view/common-info.html?regNumber=0873400003922000211</t>
  </si>
  <si>
    <t>Брянская область, Костромская область, 
Московская область</t>
  </si>
  <si>
    <t>https://zakupki.gov.ru/epz/order/notice/ea20/view/common-info.html?regNumber=0873400003922000222</t>
  </si>
  <si>
    <t>0873400003922000222-0001</t>
  </si>
  <si>
    <t>0873400003922000224 _358372</t>
  </si>
  <si>
    <t>https://zakupki.gov.ru/epz/order/notice/ea20/view/common-info.html?regNumber=0873400003922000224</t>
  </si>
  <si>
    <t>РЕМДЕСИВИР</t>
  </si>
  <si>
    <t>https://zakupki.gov.ru/epz/order/notice/ea20/view/common-info.html?regNumber=0873400003922000192</t>
  </si>
  <si>
    <t>0873400003922000192_358372</t>
  </si>
  <si>
    <t>0873400003922000193_358372</t>
  </si>
  <si>
    <t>https://zakupki.gov.ru/epz/order/notice/ea20/view/common-info.html?regNumber=0873400003922000193</t>
  </si>
  <si>
    <t>Амурская область, Забайкальский край, Приморский край, Республика Бурятия, Сахалинская область, Томская область, Тюменская область, Хабаровский край, Ханты-Мансийский а.о., Челябинская область, Ямало-Ненецкий а.о.</t>
  </si>
  <si>
    <t>https://zakupki.gov.ru/epz/order/notice/ea20/view/common-info.html?regNumber=0873400003922000221</t>
  </si>
  <si>
    <t>0873400003922000221_358372</t>
  </si>
  <si>
    <t>0873400003922000223_358372</t>
  </si>
  <si>
    <t>Республика Марий Эл, Республика Мордовия, Республика Татарстан, Удмуртская Республика, Чувашская Республика, Пермский край, Кировская область, Оренбургская область, Пензенская область, Самарская область, Саратовская область, Ульяновская область, Курганская область, Свердловская область, Тюменская область, Ханты-Мансийский а.о., Ненецкий а.о., Челябинская область</t>
  </si>
  <si>
    <t>https://zakupki.gov.ru/epz/order/notice/ea20/view/common-info.html?regNumber=0873400003922000223</t>
  </si>
  <si>
    <t>Республика Адыгея, Республика Калмыкия, Республика Крым, Краснодарский край, Астраханская область, Волгоградская область, Ростовская область, г. Севастополь, Республика Дагестан, Республика Ингушетия, Кабардино-Балкарская Республика, Карачаево-Черкесская Республика, Республика Северная Осетия, Чеченская Республика, Ставропольский край, Республика Башкортостан, Нижегородская область</t>
  </si>
  <si>
    <t>https://zakupki.gov.ru/epz/order/notice/ea20/view/common-info.html?regNumber=0873400003922000230</t>
  </si>
  <si>
    <t>0873400003922000230-0001</t>
  </si>
  <si>
    <t>Дельтиба®</t>
  </si>
  <si>
    <t>0873400003922000228-0001</t>
  </si>
  <si>
    <t>https://zakupki.gov.ru/epz/order/notice/ea20/view/common-info.html?regNumber=0873400003922000228</t>
  </si>
  <si>
    <t>1.Амизолид;
2.Линезолид;
3.Линезолид;
4.Линезолид;
5.Линезолид;
6.Линезолид;
7.Линезолид;
8. Линезолид-Эдвансд;
9. Линеген®.</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</si>
  <si>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
6.  таблетки, покрытые пленочной оболочкой;
7.  таблетки, покрытые пленочной оболочкой;
8.  таблетки, покрытые пленочной оболочкой;
9.  таблетки, покрытые пленочной оболочкой.</t>
  </si>
  <si>
    <t>Астраханская областб, Волгоградская область, Кабардино-Балкарская Республика, Республика Дагестан, Республика Крым, Ростовская область, Ставропольский край, Чеченская Республика, г. Ставрополь</t>
  </si>
  <si>
    <t>1970515020222000246</t>
  </si>
  <si>
    <t>1970515020222000279</t>
  </si>
  <si>
    <t>1970515020222000116</t>
  </si>
  <si>
    <t>https://zakupki.gov.ru/epz/order/notice/ea20/view/common-info.html?regNumber=0873400003922000093</t>
  </si>
  <si>
    <t>https://zakupki.gov.ru/epz/order/notice/ea20/view/common-info.html?regNumber=0873400003922000094</t>
  </si>
  <si>
    <t>1970515020222000179</t>
  </si>
  <si>
    <t>https://zakupki.gov.ru/epz/order/notice/ea20/view/common-info.html?regNumber=0873400003922000212</t>
  </si>
  <si>
    <t>0873400003922000212-0001</t>
  </si>
  <si>
    <t>0873400003922000213_358372</t>
  </si>
  <si>
    <t>https://zakupki.gov.ru/epz/order/notice/ea20/view/common-info.html?regNumber=0873400003922000213</t>
  </si>
  <si>
    <t>0873400003922000238-0001</t>
  </si>
  <si>
    <t>https://zakupki.gov.ru/epz/order/notice/ea20/view/common-info.html?regNumber=0873400003922000238</t>
  </si>
  <si>
    <t>ООО "ЛайфХелсКэр"</t>
  </si>
  <si>
    <t>Левотек</t>
  </si>
  <si>
    <t>Индия</t>
  </si>
  <si>
    <t>https://zakupki.gov.ru/epz/order/notice/ea20/view/common-info.html?regNumber=0873400003922000095</t>
  </si>
  <si>
    <t>1970515020222000121</t>
  </si>
  <si>
    <t>https://zakupki.gov.ru/epz/order/notice/ea20/view/common-info.html?regNumber=0873400003922000096</t>
  </si>
  <si>
    <t>1970515020222000118</t>
  </si>
  <si>
    <t>https://zakupki.gov.ru/epz/order/notice/ea20/view/common-info.html?regNumber=0873400003922000097</t>
  </si>
  <si>
    <t>1970515020222000228</t>
  </si>
  <si>
    <t>https://zakupki.gov.ru/epz/order/notice/ea20/view/common-info.html?regNumber=0873400003922000098</t>
  </si>
  <si>
    <t>1970515020222000119</t>
  </si>
  <si>
    <t>https://zakupki.gov.ru/epz/order/notice/ea20/view/common-info.html?regNumber=0873400003922000099</t>
  </si>
  <si>
    <t>1970515020222000120</t>
  </si>
  <si>
    <t>https://zakupki.gov.ru/epz/order/notice/ea20/view/common-info.html?regNumber=0873400003922000100</t>
  </si>
  <si>
    <t>1970515020222000231</t>
  </si>
  <si>
    <t>https://zakupki.gov.ru/epz/order/notice/ea20/view/common-info.html?regNumber=0873400003922000101</t>
  </si>
  <si>
    <t>1970515020222000232</t>
  </si>
  <si>
    <t>https://zakupki.gov.ru/epz/order/notice/ea20/view/common-info.html?regNumber=0873400003922000102</t>
  </si>
  <si>
    <t>1970515020222000181</t>
  </si>
  <si>
    <t>https://zakupki.gov.ru/epz/order/notice/ea20/view/common-info.html?regNumber=0873400003922000103</t>
  </si>
  <si>
    <t>1970515020222000182</t>
  </si>
  <si>
    <t>https://zakupki.gov.ru/epz/order/notice/ea20/view/common-info.html?regNumber=0873400003922000104</t>
  </si>
  <si>
    <t>1970515020222000170</t>
  </si>
  <si>
    <t>https://zakupki.gov.ru/epz/order/notice/ea20/view/common-info.html?regNumber=0873400003922000105</t>
  </si>
  <si>
    <t>1970515020222000169</t>
  </si>
  <si>
    <t>https://zakupki.gov.ru/epz/order/notice/ea20/view/common-info.html?regNumber=0873400003922000107</t>
  </si>
  <si>
    <t>1970515020222000156</t>
  </si>
  <si>
    <t>https://zakupki.gov.ru/epz/order/notice/ea20/view/common-info.html?regNumber=0873400003922000108</t>
  </si>
  <si>
    <t>1970515020222000185</t>
  </si>
  <si>
    <t>https://zakupki.gov.ru/epz/order/notice/ea20/view/common-info.html?regNumber=0873400003922000110</t>
  </si>
  <si>
    <t>1970515020222000127</t>
  </si>
  <si>
    <t>https://zakupki.gov.ru/epz/order/notice/ea20/view/common-info.html?regNumber=0873400003922000111</t>
  </si>
  <si>
    <t>1970515020222000128</t>
  </si>
  <si>
    <t>https://zakupki.gov.ru/epz/order/notice/ea20/view/common-info.html?regNumber=0873400003922000112</t>
  </si>
  <si>
    <t>1970515020222000129</t>
  </si>
  <si>
    <t>https://zakupki.gov.ru/epz/order/notice/ea20/view/common-info.html?regNumber=0873400003922000113</t>
  </si>
  <si>
    <t>1970515020222000157</t>
  </si>
  <si>
    <t>https://zakupki.gov.ru/epz/order/notice/ea20/view/common-info.html?regNumber=0873400003922000114</t>
  </si>
  <si>
    <t>1970515020222000158</t>
  </si>
  <si>
    <t>https://zakupki.gov.ru/epz/order/notice/ea20/view/common-info.html?regNumber=0873400003922000115</t>
  </si>
  <si>
    <t>1970515020222000122</t>
  </si>
  <si>
    <t>https://zakupki.gov.ru/epz/order/notice/ea20/view/common-info.html?regNumber=0873400003922000116</t>
  </si>
  <si>
    <t>1970515020222000123</t>
  </si>
  <si>
    <t>https://zakupki.gov.ru/epz/order/notice/ea20/view/common-info.html?regNumber=0873400003922000117</t>
  </si>
  <si>
    <t>1970515020222000124</t>
  </si>
  <si>
    <t>https://zakupki.gov.ru/epz/order/notice/ea20/view/common-info.html?regNumber=0873400003922000118</t>
  </si>
  <si>
    <t>1970515020222000196</t>
  </si>
  <si>
    <t>https://zakupki.gov.ru/epz/order/notice/ea20/view/common-info.html?regNumber=0873400003922000119</t>
  </si>
  <si>
    <t>1970515020222000150</t>
  </si>
  <si>
    <t>https://zakupki.gov.ru/epz/order/notice/ea20/view/common-info.html?regNumber=0873400003922000120</t>
  </si>
  <si>
    <t>1970515020222000197</t>
  </si>
  <si>
    <t>https://zakupki.gov.ru/epz/order/notice/ea20/view/common-info.html?regNumber=0873400003922000121</t>
  </si>
  <si>
    <t>1970515020222000180</t>
  </si>
  <si>
    <t>https://zakupki.gov.ru/epz/order/notice/ea20/view/common-info.html?regNumber=0873400003922000122</t>
  </si>
  <si>
    <t>https://zakupki.gov.ru/epz/order/notice/ea20/view/common-info.html?regNumber=0873400003922000123</t>
  </si>
  <si>
    <t>https://zakupki.gov.ru/epz/order/notice/ea20/view/common-info.html?regNumber=0873400003922000126</t>
  </si>
  <si>
    <t>https://zakupki.gov.ru/epz/order/notice/ea20/view/common-info.html?regNumber=0873400003922000128</t>
  </si>
  <si>
    <t>1970515020222000171</t>
  </si>
  <si>
    <t>1970515020222000178</t>
  </si>
  <si>
    <t>1970515020222000199</t>
  </si>
  <si>
    <t>https://zakupki.gov.ru/epz/order/notice/ea20/view/common-info.html?regNumber=0873400003922000125</t>
  </si>
  <si>
    <t>https://zakupki.gov.ru/epz/order/notice/ea20/view/common-info.html?regNumber=0873400003922000127</t>
  </si>
  <si>
    <t>https://zakupki.gov.ru/epz/order/notice/ea20/view/common-info.html?regNumber=0873400003922000129</t>
  </si>
  <si>
    <t>1970515020222000172</t>
  </si>
  <si>
    <t>1970515020222000175</t>
  </si>
  <si>
    <t>1970515020222000177</t>
  </si>
  <si>
    <t>1970515020222000147</t>
  </si>
  <si>
    <t>1970515020222000146</t>
  </si>
  <si>
    <t>1970515020222000207</t>
  </si>
  <si>
    <t>1970515020222000203</t>
  </si>
  <si>
    <t>https://zakupki.gov.ru/epz/order/notice/ea20/view/common-info.html?regNumber=0873400003922000132</t>
  </si>
  <si>
    <t>https://zakupki.gov.ru/epz/order/notice/ea20/view/common-info.html?regNumber=0873400003922000133</t>
  </si>
  <si>
    <t>https://zakupki.gov.ru/epz/order/notice/ea20/view/common-info.html?regNumber=0873400003922000134</t>
  </si>
  <si>
    <t>1970515020222000149</t>
  </si>
  <si>
    <t>1970515020222000174</t>
  </si>
  <si>
    <t>1970515020222000148</t>
  </si>
  <si>
    <t>https://zakupki.gov.ru/epz/order/notice/ea20/view/common-info.html?regNumber=0873400003922000136</t>
  </si>
  <si>
    <t>https://zakupki.gov.ru/epz/order/notice/ea20/view/common-info.html?regNumber=0873400003922000137</t>
  </si>
  <si>
    <t>https://zakupki.gov.ru/epz/order/notice/ea20/view/common-info.html?regNumber=0873400003922000138</t>
  </si>
  <si>
    <t>1970515020222000186</t>
  </si>
  <si>
    <t>1970515020222000193</t>
  </si>
  <si>
    <t>1970515020222000215</t>
  </si>
  <si>
    <t>1970515020222000205</t>
  </si>
  <si>
    <t>1970515020222000204</t>
  </si>
  <si>
    <t>1970515020222000208</t>
  </si>
  <si>
    <t>https://zakupki.gov.ru/epz/order/notice/ea20/view/common-info.html?regNumber=0873400003922000143</t>
  </si>
  <si>
    <t>https://zakupki.gov.ru/epz/order/notice/ea20/view/common-info.html?regNumber=0873400003922000144</t>
  </si>
  <si>
    <t>1970515020222000229</t>
  </si>
  <si>
    <t>1970515020222000195</t>
  </si>
  <si>
    <t>Онасемноген абепарвовек, раствор для инфузий,2x10^13 вектор-геномов/мл</t>
  </si>
  <si>
    <t>штука</t>
  </si>
  <si>
    <t>0873400003922000275</t>
  </si>
  <si>
    <t>221970515020277050100100460012120244</t>
  </si>
  <si>
    <t>0873400003922000274</t>
  </si>
  <si>
    <t>221970515020277050100100250072120244</t>
  </si>
  <si>
    <t>0873400003922000260</t>
  </si>
  <si>
    <t>221970515020277050100100320202120244</t>
  </si>
  <si>
    <t>0873400003922000273 </t>
  </si>
  <si>
    <t>221970515020277050100100090282120244</t>
  </si>
  <si>
    <t>0873400003922000272</t>
  </si>
  <si>
    <t>221970515020277050100100090272120244</t>
  </si>
  <si>
    <t>0873400003922000271</t>
  </si>
  <si>
    <t>221970515020277050100100310332120244</t>
  </si>
  <si>
    <t>0873400003922000270 </t>
  </si>
  <si>
    <t>221970515020277050100100310322120244</t>
  </si>
  <si>
    <t>0873400003922000269</t>
  </si>
  <si>
    <t>221970515020277050100100310302120244</t>
  </si>
  <si>
    <t>0873400003922000268</t>
  </si>
  <si>
    <t>221970515020277050100100310312120244</t>
  </si>
  <si>
    <t>0873400003922000267</t>
  </si>
  <si>
    <t>221970515020277050100100230652120244</t>
  </si>
  <si>
    <t>0873400003922000266</t>
  </si>
  <si>
    <t>221970515020277050100100170022120244</t>
  </si>
  <si>
    <t>0873400003922000265 </t>
  </si>
  <si>
    <t>221970515020277050100100010262120244</t>
  </si>
  <si>
    <t>0873400003922000264</t>
  </si>
  <si>
    <t>221970515020277050100100170042120244</t>
  </si>
  <si>
    <t>0873400003922000263</t>
  </si>
  <si>
    <t>221970515020277050100100170032120244</t>
  </si>
  <si>
    <t>0873400003922000262 </t>
  </si>
  <si>
    <t>221970515020277050100100230712120244</t>
  </si>
  <si>
    <t>0873400003922000261</t>
  </si>
  <si>
    <t>Софосбувир, таблетки, покрытые пленочной оболочкой, 400 мг</t>
  </si>
  <si>
    <t>221970515020277050100100230722120244</t>
  </si>
  <si>
    <t>лосульфаза альфа, концентрат для приготовления раствора для инфузий, 1 мг/мл</t>
  </si>
  <si>
    <t>0873400003922000258</t>
  </si>
  <si>
    <t>221970515020277050100100290152120244</t>
  </si>
  <si>
    <t>0873400003922000259</t>
  </si>
  <si>
    <t>221970515020277050100100010252120244</t>
  </si>
  <si>
    <t>https://zakupki.gov.ru/epz/order/notice/ea20/view/common-info.html?regNumber=0873400003922000240</t>
  </si>
  <si>
    <t>https://zakupki.gov.ru/epz/order/notice/ea20/view/common-info.html?regNumber=0873400003922000241</t>
  </si>
  <si>
    <t>0873400003922000240-0001</t>
  </si>
  <si>
    <t xml:space="preserve">1. Левофлоксацин;
2. Левофлоксацин;
3. Левофлоксацин-АКОС;
4. Левофлоксацин;
5. Левофлоксацин.
</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</si>
  <si>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t>
  </si>
  <si>
    <t>https://zakupki.gov.ru/epz/order/notice/ea20/view/common-info.html?regNumber=0873400003922000232</t>
  </si>
  <si>
    <t>0873400003922000232-0001</t>
  </si>
  <si>
    <t>0873400003922000236-0001</t>
  </si>
  <si>
    <t>0873400003922000237-0001</t>
  </si>
  <si>
    <t>https://zakupki.gov.ru/epz/order/notice/ea20/view/common-info.html?regNumber=0873400003922000236</t>
  </si>
  <si>
    <t>0873400003922000241-0001</t>
  </si>
  <si>
    <t>0873400003922000243-0001</t>
  </si>
  <si>
    <t>Пивелтра</t>
  </si>
  <si>
    <t>https://zakupki.gov.ru/epz/order/notice/ea20/view/common-info.html?regNumber=0873400003922000159</t>
  </si>
  <si>
    <t>1970515020222000206</t>
  </si>
  <si>
    <t>https://zakupki.gov.ru/epz/order/notice/ea20/view/common-info.html?regNumber=0873400003922000171</t>
  </si>
  <si>
    <t>1970515020222000218</t>
  </si>
  <si>
    <t xml:space="preserve">раствор для подкожного введения, 
44 мкг/0.5 мл (12 млн. МЕ), шприц 0.5 мл х 3 (пачка картонная) (в комплекте с 3 спиртовыми салфетками)
</t>
  </si>
  <si>
    <t>форма выпуска в соответствии с регистрационным удостоверением лекарственного препарата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</si>
</sst>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theme="1"/>
      <name val="Calibri"/>
      <family val="2"/>
      <scheme val="minor"/>
    </font>
    <font>
      <sz val="11"/>
      <color theme="1"/>
      <name val="Times New Roman"/>
      <family val="1"/>
      <charset val="204"/>
    </font>
    <font>
      <sz val="12"/>
      <color theme="1"/>
      <name val="Times New Roman"/>
      <family val="1"/>
      <charset val="204"/>
    </font>
    <font>
      <sz val="12"/>
      <name val="Times New Roman"/>
      <family val="1"/>
      <charset val="204"/>
    </font>
    <font>
      <u/>
      <sz val="11"/>
      <color theme="10"/>
      <name val="Calibri"/>
      <family val="2"/>
      <scheme val="minor"/>
    </font>
    <font>
      <sz val="10"/>
      <name val="Calibri"/>
      <family val="2"/>
      <charset val="204"/>
    </font>
    <font>
      <u/>
      <sz val="12"/>
      <color theme="10"/>
      <name val="Times New Roman"/>
      <family val="1"/>
      <charset val="204"/>
    </font>
    <font>
      <sz val="10"/>
      <name val="Times New Roman"/>
      <family val="1"/>
      <charset val="204"/>
    </font>
    <font>
      <sz val="10"/>
      <color theme="1"/>
      <name val="Times New Roman"/>
      <family val="1"/>
      <charset val="204"/>
    </font>
    <font>
      <sz val="11"/>
      <color rgb="FF000000"/>
      <name val="Arial"/>
      <family val="2"/>
      <charset val="204"/>
    </font>
    <font>
      <sz val="12"/>
      <color rgb="FF000000"/>
      <name val="Times New Roman"/>
      <family val="1"/>
      <charset val="204"/>
    </font>
    <font>
      <sz val="12"/>
      <color theme="1"/>
      <name val="Calibri"/>
      <family val="2"/>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A5A5A5"/>
      </left>
      <right style="thin">
        <color rgb="FFA5A5A5"/>
      </right>
      <top style="thin">
        <color rgb="FFA5A5A5"/>
      </top>
      <bottom style="thin">
        <color rgb="FFA5A5A5"/>
      </bottom>
      <diagonal/>
    </border>
    <border>
      <left/>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5" fillId="0" borderId="5" applyNumberFormat="0" applyProtection="0">
      <alignment horizontal="left" vertical="top"/>
    </xf>
  </cellStyleXfs>
  <cellXfs count="71">
    <xf numFmtId="0" fontId="0" fillId="0" borderId="0" xfId="0"/>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1" fontId="7"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4" fontId="3" fillId="2" borderId="6" xfId="0" applyNumberFormat="1" applyFont="1" applyFill="1" applyBorder="1" applyAlignment="1">
      <alignment horizontal="center" vertical="center" wrapText="1"/>
    </xf>
    <xf numFmtId="0" fontId="2" fillId="2" borderId="0" xfId="0" applyFont="1" applyFill="1" applyAlignment="1">
      <alignment horizontal="center" vertical="center"/>
    </xf>
    <xf numFmtId="0" fontId="2" fillId="2" borderId="3" xfId="0" applyNumberFormat="1" applyFont="1" applyFill="1" applyBorder="1" applyAlignment="1">
      <alignment horizontal="center" vertical="center" wrapText="1"/>
    </xf>
    <xf numFmtId="49" fontId="8" fillId="2" borderId="1"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14"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49" fontId="6" fillId="2" borderId="1" xfId="1" applyNumberFormat="1" applyFont="1" applyFill="1" applyBorder="1" applyAlignment="1" applyProtection="1">
      <alignment horizontal="center" vertical="center" wrapText="1"/>
      <protection locked="0"/>
    </xf>
    <xf numFmtId="4" fontId="2" fillId="2" borderId="1" xfId="0" applyNumberFormat="1" applyFont="1" applyFill="1" applyBorder="1" applyAlignment="1" applyProtection="1">
      <alignment horizontal="center" vertical="center"/>
      <protection locked="0"/>
    </xf>
    <xf numFmtId="4" fontId="3" fillId="2" borderId="1" xfId="0" applyNumberFormat="1" applyFont="1" applyFill="1" applyBorder="1" applyAlignment="1" applyProtection="1">
      <alignment horizontal="center" vertical="center" wrapText="1"/>
      <protection locked="0"/>
    </xf>
    <xf numFmtId="3" fontId="2"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49" fontId="8" fillId="2" borderId="1" xfId="0" applyNumberFormat="1" applyFont="1" applyFill="1" applyBorder="1" applyAlignment="1">
      <alignment horizontal="center" vertical="center"/>
    </xf>
    <xf numFmtId="49" fontId="6" fillId="2" borderId="1" xfId="1" applyNumberFormat="1" applyFont="1" applyFill="1" applyBorder="1" applyAlignment="1">
      <alignment horizontal="center" vertical="center" wrapText="1"/>
    </xf>
    <xf numFmtId="0" fontId="2" fillId="2" borderId="1" xfId="0" applyFont="1" applyFill="1" applyBorder="1" applyAlignment="1" applyProtection="1">
      <alignment horizontal="center" vertical="center"/>
      <protection locked="0"/>
    </xf>
    <xf numFmtId="164" fontId="2" fillId="2" borderId="1" xfId="0" applyNumberFormat="1" applyFont="1" applyFill="1" applyBorder="1" applyAlignment="1">
      <alignment horizontal="center" vertical="center"/>
    </xf>
    <xf numFmtId="49" fontId="4" fillId="2" borderId="1" xfId="1" applyNumberFormat="1" applyFill="1" applyBorder="1" applyAlignment="1">
      <alignment horizontal="center" vertical="center" wrapText="1"/>
    </xf>
    <xf numFmtId="0" fontId="4" fillId="2" borderId="1" xfId="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6" fillId="2" borderId="1" xfId="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4" fontId="2" fillId="2" borderId="1" xfId="0" applyNumberFormat="1" applyFont="1" applyFill="1" applyBorder="1" applyAlignment="1">
      <alignment horizontal="center" vertical="center" wrapText="1"/>
    </xf>
    <xf numFmtId="0" fontId="8" fillId="2" borderId="0" xfId="0" applyFont="1" applyFill="1" applyAlignment="1">
      <alignment horizontal="center" vertical="center"/>
    </xf>
    <xf numFmtId="14" fontId="2" fillId="2" borderId="0" xfId="0" applyNumberFormat="1" applyFont="1" applyFill="1" applyAlignment="1">
      <alignment horizontal="center" vertical="center"/>
    </xf>
    <xf numFmtId="49" fontId="2" fillId="2" borderId="0" xfId="0" applyNumberFormat="1" applyFont="1" applyFill="1" applyAlignment="1">
      <alignment horizontal="center" vertical="center"/>
    </xf>
    <xf numFmtId="0" fontId="2" fillId="2" borderId="0" xfId="0" applyFont="1" applyFill="1" applyAlignment="1">
      <alignment horizontal="center" vertical="center" wrapText="1"/>
    </xf>
    <xf numFmtId="4" fontId="2" fillId="2" borderId="0" xfId="0" applyNumberFormat="1" applyFont="1" applyFill="1" applyAlignment="1">
      <alignment horizontal="center" vertical="center"/>
    </xf>
    <xf numFmtId="4" fontId="10" fillId="2" borderId="0"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9" fillId="2" borderId="1" xfId="0" applyFont="1" applyFill="1" applyBorder="1"/>
    <xf numFmtId="0" fontId="2" fillId="2" borderId="0" xfId="0" applyFont="1" applyFill="1" applyBorder="1" applyAlignment="1">
      <alignment horizontal="center" vertical="center" wrapText="1"/>
    </xf>
    <xf numFmtId="16" fontId="2"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1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14" fontId="4" fillId="2" borderId="1" xfId="1" applyNumberFormat="1" applyFill="1" applyBorder="1" applyAlignment="1">
      <alignment horizontal="center" vertical="center" wrapText="1"/>
    </xf>
    <xf numFmtId="0" fontId="3" fillId="2" borderId="2"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 fontId="2" fillId="2" borderId="0" xfId="0" applyNumberFormat="1" applyFont="1" applyFill="1" applyBorder="1" applyAlignment="1">
      <alignment horizontal="center" vertical="center"/>
    </xf>
    <xf numFmtId="14" fontId="2" fillId="2" borderId="0" xfId="0" applyNumberFormat="1" applyFont="1" applyFill="1" applyAlignment="1">
      <alignment horizontal="center" vertical="center" wrapText="1"/>
    </xf>
  </cellXfs>
  <cellStyles count="3">
    <cellStyle name="Data" xfId="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zakupki.gov.ru/epz/order/notice/ea44/view/common-info.html?regNumber=0873400003921000373" TargetMode="External"/><Relationship Id="rId117" Type="http://schemas.openxmlformats.org/officeDocument/2006/relationships/printerSettings" Target="../printerSettings/printerSettings1.bin"/><Relationship Id="rId21" Type="http://schemas.openxmlformats.org/officeDocument/2006/relationships/hyperlink" Target="https://zakupki.gov.ru/epz/order/notice/ea44/view/common-info.html?regNumber=0873400003921000379" TargetMode="External"/><Relationship Id="rId42" Type="http://schemas.openxmlformats.org/officeDocument/2006/relationships/hyperlink" Target="https://zakupki.gov.ru/epz/order/notice/ea44/view/common-info.html?regNumber=0873400003921000427" TargetMode="External"/><Relationship Id="rId47" Type="http://schemas.openxmlformats.org/officeDocument/2006/relationships/hyperlink" Target="https://zakupki.gov.ru/epz/order/notice/ea44/view/common-info.html?regNumber=0873400003921000386" TargetMode="External"/><Relationship Id="rId63" Type="http://schemas.openxmlformats.org/officeDocument/2006/relationships/hyperlink" Target="https://zakupki.gov.ru/epz/order/notice/ea44/view/common-info.html?regNumber=0873400003921000388" TargetMode="External"/><Relationship Id="rId68" Type="http://schemas.openxmlformats.org/officeDocument/2006/relationships/hyperlink" Target="https://zakupki.gov.ru/epz/order/notice/ea44/view/common-info.html?regNumber=0873400003921000422" TargetMode="External"/><Relationship Id="rId84" Type="http://schemas.openxmlformats.org/officeDocument/2006/relationships/hyperlink" Target="https://zakupki.gov.ru/epz/order/notice/ea44/view/common-info.html?regNumber=0873400003921000431" TargetMode="External"/><Relationship Id="rId89" Type="http://schemas.openxmlformats.org/officeDocument/2006/relationships/hyperlink" Target="https://zakupki.gov.ru/epz/order/notice/ea44/view/common-info.html?regNumber=0873400003921000451" TargetMode="External"/><Relationship Id="rId112" Type="http://schemas.openxmlformats.org/officeDocument/2006/relationships/hyperlink" Target="https://zakupki.gov.ru/epz/order/notice/ea44/view/common-info.html?regNumber=0873400003921000465" TargetMode="External"/><Relationship Id="rId16" Type="http://schemas.openxmlformats.org/officeDocument/2006/relationships/hyperlink" Target="https://zakupki.gov.ru/epz/order/notice/ea44/view/common-info.html?regNumber=0873400003921000282" TargetMode="External"/><Relationship Id="rId107" Type="http://schemas.openxmlformats.org/officeDocument/2006/relationships/hyperlink" Target="https://zakupki.gov.ru/epz/order/notice/ea44/view/common-info.html?regNumber=0873400003921000453" TargetMode="External"/><Relationship Id="rId11" Type="http://schemas.openxmlformats.org/officeDocument/2006/relationships/hyperlink" Target="https://zakupki.gov.ru/epz/contract/contractCard/common-info.html?reestrNumber=1970515020221000187" TargetMode="External"/><Relationship Id="rId32" Type="http://schemas.openxmlformats.org/officeDocument/2006/relationships/hyperlink" Target="https://zakupki.gov.ru/epz/order/notice/ea44/view/common-info.html?regNumber=0873400003921000411" TargetMode="External"/><Relationship Id="rId37" Type="http://schemas.openxmlformats.org/officeDocument/2006/relationships/hyperlink" Target="https://zakupki.gov.ru/epz/order/notice/ea44/view/common-info.html?regNumber=0873400003921000369" TargetMode="External"/><Relationship Id="rId53" Type="http://schemas.openxmlformats.org/officeDocument/2006/relationships/hyperlink" Target="https://zakupki.gov.ru/epz/order/notice/ea44/view/common-info.html?regNumber=0873400003921000356" TargetMode="External"/><Relationship Id="rId58" Type="http://schemas.openxmlformats.org/officeDocument/2006/relationships/hyperlink" Target="https://zakupki.gov.ru/epz/order/notice/ea44/view/common-info.html?regNumber=0873400003921000375" TargetMode="External"/><Relationship Id="rId74" Type="http://schemas.openxmlformats.org/officeDocument/2006/relationships/hyperlink" Target="https://zakupki.gov.ru/epz/order/notice/ea44/view/common-info.html?regNumber=0873400003921000398" TargetMode="External"/><Relationship Id="rId79" Type="http://schemas.openxmlformats.org/officeDocument/2006/relationships/hyperlink" Target="https://zakupki.gov.ru/epz/order/notice/ea44/view/common-info.html?regNumber=0873400003921000406" TargetMode="External"/><Relationship Id="rId102" Type="http://schemas.openxmlformats.org/officeDocument/2006/relationships/hyperlink" Target="https://zakupki.gov.ru/epz/order/notice/ea44/view/common-info.html?regNumber=0873400003921000441" TargetMode="External"/><Relationship Id="rId5" Type="http://schemas.openxmlformats.org/officeDocument/2006/relationships/hyperlink" Target="https://zakupki.gov.ru/epz/order/notice/ea44/view/common-info.html?regNumber=0873400003921000358" TargetMode="External"/><Relationship Id="rId90" Type="http://schemas.openxmlformats.org/officeDocument/2006/relationships/hyperlink" Target="https://zakupki.gov.ru/epz/order/notice/ea44/view/common-info.html?regNumber=0873400003921000400" TargetMode="External"/><Relationship Id="rId95" Type="http://schemas.openxmlformats.org/officeDocument/2006/relationships/hyperlink" Target="https://zakupki.gov.ru/epz/order/notice/ea44/view/common-info.html?regNumber=0873400003921000434" TargetMode="External"/><Relationship Id="rId22" Type="http://schemas.openxmlformats.org/officeDocument/2006/relationships/hyperlink" Target="https://zakupki.gov.ru/epz/order/notice/ea44/view/common-info.html?regNumber=0873400003921000372" TargetMode="External"/><Relationship Id="rId27" Type="http://schemas.openxmlformats.org/officeDocument/2006/relationships/hyperlink" Target="https://zakupki.gov.ru/epz/order/notice/ea44/view/common-info.html?regNumber=0873400003921000385" TargetMode="External"/><Relationship Id="rId43" Type="http://schemas.openxmlformats.org/officeDocument/2006/relationships/hyperlink" Target="https://zakupki.gov.ru/epz/order/notice/ea44/view/common-info.html?regNumber=0873400003921000428" TargetMode="External"/><Relationship Id="rId48" Type="http://schemas.openxmlformats.org/officeDocument/2006/relationships/hyperlink" Target="https://zakupki.gov.ru/epz/order/notice/ea44/view/common-info.html?regNumber=0873400003921000351" TargetMode="External"/><Relationship Id="rId64" Type="http://schemas.openxmlformats.org/officeDocument/2006/relationships/hyperlink" Target="https://zakupki.gov.ru/epz/order/notice/ea44/view/common-info.html?regNumber=0873400003921000419" TargetMode="External"/><Relationship Id="rId69" Type="http://schemas.openxmlformats.org/officeDocument/2006/relationships/hyperlink" Target="https://zakupki.gov.ru/epz/order/notice/ea44/view/common-info.html?regNumber=0873400003921000414" TargetMode="External"/><Relationship Id="rId113" Type="http://schemas.openxmlformats.org/officeDocument/2006/relationships/hyperlink" Target="https://zakupki.gov.ru/epz/order/notice/ea44/view/common-info.html?regNumber=0873400003921000466" TargetMode="External"/><Relationship Id="rId80" Type="http://schemas.openxmlformats.org/officeDocument/2006/relationships/hyperlink" Target="https://zakupki.gov.ru/epz/order/notice/ea44/view/common-info.html?regNumber=0873400003921000407" TargetMode="External"/><Relationship Id="rId85" Type="http://schemas.openxmlformats.org/officeDocument/2006/relationships/hyperlink" Target="https://zakupki.gov.ru/epz/order/notice/ea44/view/common-info.html?regNumber=0873400003921000444" TargetMode="External"/><Relationship Id="rId12" Type="http://schemas.openxmlformats.org/officeDocument/2006/relationships/hyperlink" Target="https://zakupki.gov.ru/epz/order/notice/ea44/view/common-info.html?regNumber=0873400003921000240" TargetMode="External"/><Relationship Id="rId17" Type="http://schemas.openxmlformats.org/officeDocument/2006/relationships/hyperlink" Target="https://zakupki.gov.ru/epz/order/notice/ea44/view/supplier-results.html?regNumber=0873400003921000258" TargetMode="External"/><Relationship Id="rId33" Type="http://schemas.openxmlformats.org/officeDocument/2006/relationships/hyperlink" Target="https://zakupki.gov.ru/epz/order/notice/ea44/view/common-info.html?regNumber=0873400003921000402" TargetMode="External"/><Relationship Id="rId38" Type="http://schemas.openxmlformats.org/officeDocument/2006/relationships/hyperlink" Target="https://zakupki.gov.ru/epz/order/notice/ea44/view/common-info.html?regNumber=0873400003921000429" TargetMode="External"/><Relationship Id="rId59" Type="http://schemas.openxmlformats.org/officeDocument/2006/relationships/hyperlink" Target="https://zakupki.gov.ru/epz/order/notice/ea44/view/common-info.html?regNumber=0873400003921000376" TargetMode="External"/><Relationship Id="rId103" Type="http://schemas.openxmlformats.org/officeDocument/2006/relationships/hyperlink" Target="https://zakupki.gov.ru/epz/order/notice/ea44/view/common-info.html?regNumber=0873400003921000442" TargetMode="External"/><Relationship Id="rId108" Type="http://schemas.openxmlformats.org/officeDocument/2006/relationships/hyperlink" Target="https://zakupki.gov.ru/epz/order/notice/ea44/view/common-info.html?regNumber=0873400003921000458" TargetMode="External"/><Relationship Id="rId54" Type="http://schemas.openxmlformats.org/officeDocument/2006/relationships/hyperlink" Target="https://zakupki.gov.ru/epz/order/notice/ea44/view/common-info.html?regNumber=0873400003921000357" TargetMode="External"/><Relationship Id="rId70" Type="http://schemas.openxmlformats.org/officeDocument/2006/relationships/hyperlink" Target="https://zakupki.gov.ru/epz/order/notice/ea44/view/common-info.html?regNumber=0873400003921000403" TargetMode="External"/><Relationship Id="rId75" Type="http://schemas.openxmlformats.org/officeDocument/2006/relationships/hyperlink" Target="https://zakupki.gov.ru/epz/order/notice/ea44/view/common-info.html?regNumber=0873400003921000399" TargetMode="External"/><Relationship Id="rId91" Type="http://schemas.openxmlformats.org/officeDocument/2006/relationships/hyperlink" Target="https://zakupki.gov.ru/epz/order/notice/ea44/view/common-info.html?regNumber=0873400003921000418" TargetMode="External"/><Relationship Id="rId96" Type="http://schemas.openxmlformats.org/officeDocument/2006/relationships/hyperlink" Target="https://zakupki.gov.ru/epz/order/notice/ea44/view/common-info.html?regNumber=0873400003921000435" TargetMode="External"/><Relationship Id="rId1" Type="http://schemas.openxmlformats.org/officeDocument/2006/relationships/hyperlink" Target="https://zakupki.gov.ru/epz/order/notice/ea44/view/common-info.html?regNumber=0873400003921000238" TargetMode="External"/><Relationship Id="rId6" Type="http://schemas.openxmlformats.org/officeDocument/2006/relationships/hyperlink" Target="https://zakupki.gov.ru/epz/order/notice/ea44/view/common-info.html?regNumber=0873400003921000359" TargetMode="External"/><Relationship Id="rId23" Type="http://schemas.openxmlformats.org/officeDocument/2006/relationships/hyperlink" Target="https://zakupki.gov.ru/epz/order/notice/ea44/view/common-info.html?regNumber=0873400003921000370" TargetMode="External"/><Relationship Id="rId28" Type="http://schemas.openxmlformats.org/officeDocument/2006/relationships/hyperlink" Target="https://zakupki.gov.ru/epz/order/notice/ea44/view/common-info.html?regNumber=0873400003921000395" TargetMode="External"/><Relationship Id="rId49" Type="http://schemas.openxmlformats.org/officeDocument/2006/relationships/hyperlink" Target="https://zakupki.gov.ru/epz/order/notice/ea44/view/common-info.html?regNumber=0873400003921000352" TargetMode="External"/><Relationship Id="rId114" Type="http://schemas.openxmlformats.org/officeDocument/2006/relationships/hyperlink" Target="https://zakupki.gov.ru/epz/order/notice/ea44/view/common-info.html?regNumber=0873400003921000467" TargetMode="External"/><Relationship Id="rId10" Type="http://schemas.openxmlformats.org/officeDocument/2006/relationships/hyperlink" Target="https://zakupki.gov.ru/epz/contract/contractCard/common-info.html?reestrNumber=1970515020221000185" TargetMode="External"/><Relationship Id="rId31" Type="http://schemas.openxmlformats.org/officeDocument/2006/relationships/hyperlink" Target="https://zakupki.gov.ru/epz/order/notice/ea44/view/common-info.html?regNumber=0873400003921000408" TargetMode="External"/><Relationship Id="rId44" Type="http://schemas.openxmlformats.org/officeDocument/2006/relationships/hyperlink" Target="https://zakupki.gov.ru/epz/order/notice/ea44/view/common-info.html?regNumber=0873400003921000383" TargetMode="External"/><Relationship Id="rId52" Type="http://schemas.openxmlformats.org/officeDocument/2006/relationships/hyperlink" Target="https://zakupki.gov.ru/epz/order/notice/ea44/view/common-info.html?regNumber=0873400003921000355" TargetMode="External"/><Relationship Id="rId60" Type="http://schemas.openxmlformats.org/officeDocument/2006/relationships/hyperlink" Target="https://zakupki.gov.ru/epz/order/notice/ea44/view/common-info.html?regNumber=0873400003921000377" TargetMode="External"/><Relationship Id="rId65" Type="http://schemas.openxmlformats.org/officeDocument/2006/relationships/hyperlink" Target="https://zakupki.gov.ru/epz/order/notice/ea44/view/common-info.html?regNumber=0873400003921000423" TargetMode="External"/><Relationship Id="rId73" Type="http://schemas.openxmlformats.org/officeDocument/2006/relationships/hyperlink" Target="https://zakupki.gov.ru/epz/order/notice/ea44/view/common-info.html?regNumber=0873400003921000396" TargetMode="External"/><Relationship Id="rId78" Type="http://schemas.openxmlformats.org/officeDocument/2006/relationships/hyperlink" Target="https://zakupki.gov.ru/epz/order/notice/ea44/view/common-info.html?regNumber=0873400003921000405" TargetMode="External"/><Relationship Id="rId81" Type="http://schemas.openxmlformats.org/officeDocument/2006/relationships/hyperlink" Target="https://zakupki.gov.ru/epz/order/notice/ea44/view/common-info.html?regNumber=0873400003921000410" TargetMode="External"/><Relationship Id="rId86" Type="http://schemas.openxmlformats.org/officeDocument/2006/relationships/hyperlink" Target="https://zakupki.gov.ru/epz/order/notice/ea44/view/common-info.html?regNumber=0873400003921000447" TargetMode="External"/><Relationship Id="rId94" Type="http://schemas.openxmlformats.org/officeDocument/2006/relationships/hyperlink" Target="https://zakupki.gov.ru/epz/order/notice/ea44/view/common-info.html?regNumber=0873400003921000432" TargetMode="External"/><Relationship Id="rId99" Type="http://schemas.openxmlformats.org/officeDocument/2006/relationships/hyperlink" Target="https://zakupki.gov.ru/epz/order/notice/ea44/view/common-info.html?regNumber=0873400003921000438" TargetMode="External"/><Relationship Id="rId101" Type="http://schemas.openxmlformats.org/officeDocument/2006/relationships/hyperlink" Target="https://zakupki.gov.ru/epz/order/notice/ea44/view/common-info.html?regNumber=0873400003921000440" TargetMode="External"/><Relationship Id="rId4" Type="http://schemas.openxmlformats.org/officeDocument/2006/relationships/hyperlink" Target="https://zakupki.gov.ru/epz/order/notice/ea44/view/common-info.html?regNumber=0873400003921000354" TargetMode="External"/><Relationship Id="rId9" Type="http://schemas.openxmlformats.org/officeDocument/2006/relationships/hyperlink" Target="https://zakupki.gov.ru/epz/contract/contractCard/common-info.html?reestrNumber=1970515020221000132" TargetMode="External"/><Relationship Id="rId13" Type="http://schemas.openxmlformats.org/officeDocument/2006/relationships/hyperlink" Target="https://zakupki.gov.ru/epz/order/notice/ea44/view/supplier-results.html?regNumber=0873400003921000249" TargetMode="External"/><Relationship Id="rId18" Type="http://schemas.openxmlformats.org/officeDocument/2006/relationships/hyperlink" Target="https://zakupki.gov.ru/epz/order/notice/ea44/view/supplier-results.html?regNumber=0873400003921000281" TargetMode="External"/><Relationship Id="rId39" Type="http://schemas.openxmlformats.org/officeDocument/2006/relationships/hyperlink" Target="https://zakupki.gov.ru/epz/order/notice/ea44/view/common-info.html?regNumber=0873400003921000389" TargetMode="External"/><Relationship Id="rId109" Type="http://schemas.openxmlformats.org/officeDocument/2006/relationships/hyperlink" Target="https://zakupki.gov.ru/epz/order/notice/ea44/view/common-info.html?regNumber=0873400003921000459" TargetMode="External"/><Relationship Id="rId34" Type="http://schemas.openxmlformats.org/officeDocument/2006/relationships/hyperlink" Target="https://zakupki.gov.ru/epz/order/notice/ea44/view/common-info.html?regNumber=0873400003921000402" TargetMode="External"/><Relationship Id="rId50" Type="http://schemas.openxmlformats.org/officeDocument/2006/relationships/hyperlink" Target="https://zakupki.gov.ru/epz/order/notice/ea44/view/common-info.html?regNumber=0873400003921000353" TargetMode="External"/><Relationship Id="rId55" Type="http://schemas.openxmlformats.org/officeDocument/2006/relationships/hyperlink" Target="https://zakupki.gov.ru/epz/order/notice/ea44/view/common-info.html?regNumber=0873400003921000363" TargetMode="External"/><Relationship Id="rId76" Type="http://schemas.openxmlformats.org/officeDocument/2006/relationships/hyperlink" Target="https://zakupki.gov.ru/epz/order/notice/ea44/view/common-info.html?regNumber=0873400003921000401" TargetMode="External"/><Relationship Id="rId97" Type="http://schemas.openxmlformats.org/officeDocument/2006/relationships/hyperlink" Target="https://zakupki.gov.ru/epz/order/notice/ea44/view/common-info.html?regNumber=0873400003921000436" TargetMode="External"/><Relationship Id="rId104" Type="http://schemas.openxmlformats.org/officeDocument/2006/relationships/hyperlink" Target="https://zakupki.gov.ru/epz/order/notice/ea44/view/common-info.html?regNumber=0873400003921000448" TargetMode="External"/><Relationship Id="rId7" Type="http://schemas.openxmlformats.org/officeDocument/2006/relationships/hyperlink" Target="https://zakupki.gov.ru/epz/order/notice/ea44/view/common-info.html?regNumber=0873400003921000364" TargetMode="External"/><Relationship Id="rId71" Type="http://schemas.openxmlformats.org/officeDocument/2006/relationships/hyperlink" Target="https://zakupki.gov.ru/epz/order/notice/ea44/view/common-info.html?regNumber=0873400003921000412" TargetMode="External"/><Relationship Id="rId92" Type="http://schemas.openxmlformats.org/officeDocument/2006/relationships/hyperlink" Target="https://zakupki.gov.ru/epz/order/notice/ea44/view/common-info.html?regNumber=0873400003921000420" TargetMode="External"/><Relationship Id="rId2" Type="http://schemas.openxmlformats.org/officeDocument/2006/relationships/hyperlink" Target="https://zakupki.gov.ru/epz/order/notice/ea44/view/common-info.html?regNumber=0873400003921000362" TargetMode="External"/><Relationship Id="rId29" Type="http://schemas.openxmlformats.org/officeDocument/2006/relationships/hyperlink" Target="https://zakupki.gov.ru/epz/order/notice/ea44/view/common-info.html?regNumber=0873400003921000391" TargetMode="External"/><Relationship Id="rId24" Type="http://schemas.openxmlformats.org/officeDocument/2006/relationships/hyperlink" Target="https://zakupki.gov.ru/epz/order/notice/ea44/view/common-info.html?regNumber=0873400003921000390" TargetMode="External"/><Relationship Id="rId40" Type="http://schemas.openxmlformats.org/officeDocument/2006/relationships/hyperlink" Target="https://zakupki.gov.ru/epz/order/notice/ea44/view/common-info.html?regNumber=0873400003921000394" TargetMode="External"/><Relationship Id="rId45" Type="http://schemas.openxmlformats.org/officeDocument/2006/relationships/hyperlink" Target="https://zakupki.gov.ru/epz/order/notice/ea44/view/common-info.html?regNumber=0873400003921000387" TargetMode="External"/><Relationship Id="rId66" Type="http://schemas.openxmlformats.org/officeDocument/2006/relationships/hyperlink" Target="https://zakupki.gov.ru/epz/order/notice/ea44/view/common-info.html?regNumber=0873400003921000424" TargetMode="External"/><Relationship Id="rId87" Type="http://schemas.openxmlformats.org/officeDocument/2006/relationships/hyperlink" Target="https://zakupki.gov.ru/epz/order/notice/ea44/view/common-info.html?regNumber=0873400003921000430" TargetMode="External"/><Relationship Id="rId110" Type="http://schemas.openxmlformats.org/officeDocument/2006/relationships/hyperlink" Target="https://zakupki.gov.ru/epz/order/notice/ea44/view/common-info.html?regNumber=0873400003921000463" TargetMode="External"/><Relationship Id="rId115" Type="http://schemas.openxmlformats.org/officeDocument/2006/relationships/hyperlink" Target="https://zakupki.gov.ru/epz/order/notice/ea44/view/common-info.html?regNumber=0873400003921000468" TargetMode="External"/><Relationship Id="rId61" Type="http://schemas.openxmlformats.org/officeDocument/2006/relationships/hyperlink" Target="https://zakupki.gov.ru/epz/order/notice/ea44/view/common-info.html?regNumber=0873400003921000378" TargetMode="External"/><Relationship Id="rId82" Type="http://schemas.openxmlformats.org/officeDocument/2006/relationships/hyperlink" Target="https://zakupki.gov.ru/epz/order/notice/ea44/view/common-info.html?regNumber=0873400003921000415" TargetMode="External"/><Relationship Id="rId19" Type="http://schemas.openxmlformats.org/officeDocument/2006/relationships/hyperlink" Target="https://zakupki.gov.ru/epz/order/notice/ea44/view/supplier-results.html?regNumber=0873400003921000283" TargetMode="External"/><Relationship Id="rId14" Type="http://schemas.openxmlformats.org/officeDocument/2006/relationships/hyperlink" Target="https://zakupki.gov.ru/epz/order/notice/ea44/view/supplier-results.html?regNumber=0873400003921000250" TargetMode="External"/><Relationship Id="rId30" Type="http://schemas.openxmlformats.org/officeDocument/2006/relationships/hyperlink" Target="https://zakupki.gov.ru/epz/order/notice/ea44/view/supplier-results.html?regNumber=0873400003921000397" TargetMode="External"/><Relationship Id="rId35" Type="http://schemas.openxmlformats.org/officeDocument/2006/relationships/hyperlink" Target="https://zakupki.gov.ru/epz/order/notice/ea44/view/common-info.html?regNumber=0873400003921000433" TargetMode="External"/><Relationship Id="rId56" Type="http://schemas.openxmlformats.org/officeDocument/2006/relationships/hyperlink" Target="https://zakupki.gov.ru/epz/order/notice/ea44/view/common-info.html?regNumber=0873400003921000368" TargetMode="External"/><Relationship Id="rId77" Type="http://schemas.openxmlformats.org/officeDocument/2006/relationships/hyperlink" Target="https://zakupki.gov.ru/epz/order/notice/ea44/view/common-info.html?regNumber=0873400003921000404" TargetMode="External"/><Relationship Id="rId100" Type="http://schemas.openxmlformats.org/officeDocument/2006/relationships/hyperlink" Target="https://zakupki.gov.ru/epz/order/notice/ea44/view/common-info.html?regNumber=0873400003921000439" TargetMode="External"/><Relationship Id="rId105" Type="http://schemas.openxmlformats.org/officeDocument/2006/relationships/hyperlink" Target="https://zakupki.gov.ru/epz/order/notice/ea44/view/common-info.html?regNumber=0873400003921000450" TargetMode="External"/><Relationship Id="rId8" Type="http://schemas.openxmlformats.org/officeDocument/2006/relationships/hyperlink" Target="https://zakupki.gov.ru/epz/contract/contractCard/common-info.html?reestrNumber=1970515020221000096" TargetMode="External"/><Relationship Id="rId51" Type="http://schemas.openxmlformats.org/officeDocument/2006/relationships/hyperlink" Target="https://zakupki.gov.ru/epz/order/notice/ea44/view/common-info.html?regNumber=0873400003921000365" TargetMode="External"/><Relationship Id="rId72" Type="http://schemas.openxmlformats.org/officeDocument/2006/relationships/hyperlink" Target="https://zakupki.gov.ru/epz/order/notice/ea44/view/common-info.html?regNumber=0873400003921000425" TargetMode="External"/><Relationship Id="rId93" Type="http://schemas.openxmlformats.org/officeDocument/2006/relationships/hyperlink" Target="https://zakupki.gov.ru/epz/order/notice/ea44/view/common-info.html?regNumber=0873400003921000421" TargetMode="External"/><Relationship Id="rId98" Type="http://schemas.openxmlformats.org/officeDocument/2006/relationships/hyperlink" Target="https://zakupki.gov.ru/epz/order/notice/ea44/view/common-info.html?regNumber=0873400003921000437" TargetMode="External"/><Relationship Id="rId3" Type="http://schemas.openxmlformats.org/officeDocument/2006/relationships/hyperlink" Target="https://zakupki.gov.ru/epz/order/notice/ea44/view/common-info.html?regNumber=0873400003921000361" TargetMode="External"/><Relationship Id="rId25" Type="http://schemas.openxmlformats.org/officeDocument/2006/relationships/hyperlink" Target="https://zakupki.gov.ru/epz/order/notice/ea44/view/common-info.html?regNumber=0873400003921000392" TargetMode="External"/><Relationship Id="rId46" Type="http://schemas.openxmlformats.org/officeDocument/2006/relationships/hyperlink" Target="https://zakupki.gov.ru/epz/order/notice/ea44/view/common-info.html?regNumber=0873400003921000393" TargetMode="External"/><Relationship Id="rId67" Type="http://schemas.openxmlformats.org/officeDocument/2006/relationships/hyperlink" Target="https://zakupki.gov.ru/epz/order/notice/ea44/view/common-info.html?regNumber=0873400003921000413" TargetMode="External"/><Relationship Id="rId116" Type="http://schemas.openxmlformats.org/officeDocument/2006/relationships/hyperlink" Target="https://zakupki.gov.ru/epz/order/notice/ea44/view/common-info.html?regNumber=0873400003921000469" TargetMode="External"/><Relationship Id="rId20" Type="http://schemas.openxmlformats.org/officeDocument/2006/relationships/hyperlink" Target="https://zakupki.gov.ru/epz/order/notice/ea44/view/common-info.html?regNumber=0873400003921000384" TargetMode="External"/><Relationship Id="rId41" Type="http://schemas.openxmlformats.org/officeDocument/2006/relationships/hyperlink" Target="https://zakupki.gov.ru/epz/order/notice/ea44/view/common-info.html?regNumber=0873400003921000417" TargetMode="External"/><Relationship Id="rId62" Type="http://schemas.openxmlformats.org/officeDocument/2006/relationships/hyperlink" Target="https://zakupki.gov.ru/epz/order/notice/ea44/view/common-info.html?regNumber=0873400003921000380" TargetMode="External"/><Relationship Id="rId83" Type="http://schemas.openxmlformats.org/officeDocument/2006/relationships/hyperlink" Target="https://zakupki.gov.ru/epz/order/notice/ea44/view/common-info.html?regNumber=0873400003921000416" TargetMode="External"/><Relationship Id="rId88" Type="http://schemas.openxmlformats.org/officeDocument/2006/relationships/hyperlink" Target="https://zakupki.gov.ru/epz/order/notice/ea44/view/common-info.html?regNumber=0873400003921000449" TargetMode="External"/><Relationship Id="rId111" Type="http://schemas.openxmlformats.org/officeDocument/2006/relationships/hyperlink" Target="https://zakupki.gov.ru/epz/order/notice/ea44/view/common-info.html?regNumber=0873400003921000464" TargetMode="External"/><Relationship Id="rId15" Type="http://schemas.openxmlformats.org/officeDocument/2006/relationships/hyperlink" Target="https://zakupki.gov.ru/epz/order/notice/ea44/view/supplier-results.html?regNumber=0873400003921000253" TargetMode="External"/><Relationship Id="rId36" Type="http://schemas.openxmlformats.org/officeDocument/2006/relationships/hyperlink" Target="https://zakupki.gov.ru/epz/order/notice/ea44/view/common-info.html?regNumber=0873400003921000367" TargetMode="External"/><Relationship Id="rId57" Type="http://schemas.openxmlformats.org/officeDocument/2006/relationships/hyperlink" Target="https://zakupki.gov.ru/epz/order/notice/ea44/view/common-info.html?regNumber=0873400003921000371" TargetMode="External"/><Relationship Id="rId106" Type="http://schemas.openxmlformats.org/officeDocument/2006/relationships/hyperlink" Target="https://zakupki.gov.ru/epz/order/notice/ea44/view/common-info.html?regNumber=087340000392100045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209" TargetMode="External"/><Relationship Id="rId21" Type="http://schemas.openxmlformats.org/officeDocument/2006/relationships/hyperlink" Target="https://zakupki.gov.ru/epz/order/notice/ea20/view/common-info.html?regNumber=0873400003922000023" TargetMode="External"/><Relationship Id="rId42" Type="http://schemas.openxmlformats.org/officeDocument/2006/relationships/hyperlink" Target="https://zakupki.gov.ru/epz/order/notice/ea20/view/common-info.html?regNumber=0873400003922000048" TargetMode="External"/><Relationship Id="rId63" Type="http://schemas.openxmlformats.org/officeDocument/2006/relationships/hyperlink" Target="https://zakupki.gov.ru/epz/order/notice/ea20/view/common-info.html?regNumber=0873400003922000130" TargetMode="External"/><Relationship Id="rId84" Type="http://schemas.openxmlformats.org/officeDocument/2006/relationships/hyperlink" Target="https://zakupki.gov.ru/epz/order/notice/ea20/view/common-info.html?regNumber=0873400003922000082" TargetMode="External"/><Relationship Id="rId138" Type="http://schemas.openxmlformats.org/officeDocument/2006/relationships/hyperlink" Target="https://zakupki.gov.ru/epz/order/notice/ea20/view/common-info.html?regNumber=0873400003922000101" TargetMode="External"/><Relationship Id="rId159" Type="http://schemas.openxmlformats.org/officeDocument/2006/relationships/hyperlink" Target="https://zakupki.gov.ru/epz/order/notice/ea20/view/common-info.html?regNumber=0873400003922000126" TargetMode="External"/><Relationship Id="rId170" Type="http://schemas.openxmlformats.org/officeDocument/2006/relationships/hyperlink" Target="https://zakupki.gov.ru/epz/order/notice/ea20/view/common-info.html?regNumber=0873400003922000144" TargetMode="External"/><Relationship Id="rId107" Type="http://schemas.openxmlformats.org/officeDocument/2006/relationships/hyperlink" Target="https://zakupki.gov.ru/epz/order/notice/ea20/view/common-info.html?regNumber=0873400003922000214" TargetMode="External"/><Relationship Id="rId11" Type="http://schemas.openxmlformats.org/officeDocument/2006/relationships/hyperlink" Target="https://zakupki.gov.ru/epz/order/notice/ea20/view/common-info.html?regNumber=0873400003922000012" TargetMode="External"/><Relationship Id="rId32" Type="http://schemas.openxmlformats.org/officeDocument/2006/relationships/hyperlink" Target="https://zakupki.gov.ru/epz/order/notice/ea20/view/common-info.html?regNumber=0873400003922000035" TargetMode="External"/><Relationship Id="rId53" Type="http://schemas.openxmlformats.org/officeDocument/2006/relationships/hyperlink" Target="https://zakupki.gov.ru/epz/order/notice/ea20/view/common-info.html?regNumber=0873400003922000061" TargetMode="External"/><Relationship Id="rId74" Type="http://schemas.openxmlformats.org/officeDocument/2006/relationships/hyperlink" Target="https://zakupki.gov.ru/epz/order/notice/ea20/view/common-info.html?regNumber=0873400003922000076" TargetMode="External"/><Relationship Id="rId128" Type="http://schemas.openxmlformats.org/officeDocument/2006/relationships/hyperlink" Target="https://zakupki.gov.ru/epz/order/notice/ea20/view/common-info.html?regNumber=0873400003922000094" TargetMode="External"/><Relationship Id="rId149" Type="http://schemas.openxmlformats.org/officeDocument/2006/relationships/hyperlink" Target="https://zakupki.gov.ru/epz/order/notice/ea20/view/common-info.html?regNumber=0873400003922000114" TargetMode="External"/><Relationship Id="rId5" Type="http://schemas.openxmlformats.org/officeDocument/2006/relationships/hyperlink" Target="https://zakupki.gov.ru/epz/order/notice/ea20/view/common-info.html?regNumber=0873400003922000005" TargetMode="External"/><Relationship Id="rId95" Type="http://schemas.openxmlformats.org/officeDocument/2006/relationships/hyperlink" Target="https://zakupki.gov.ru/epz/order/notice/ea20/view/common-info.html?regNumber=0873400003922000160" TargetMode="External"/><Relationship Id="rId160" Type="http://schemas.openxmlformats.org/officeDocument/2006/relationships/hyperlink" Target="https://zakupki.gov.ru/epz/order/notice/ea20/view/common-info.html?regNumber=0873400003922000127" TargetMode="External"/><Relationship Id="rId22" Type="http://schemas.openxmlformats.org/officeDocument/2006/relationships/hyperlink" Target="https://zakupki.gov.ru/epz/order/notice/ea20/view/common-info.html?regNumber=0873400003922000024" TargetMode="External"/><Relationship Id="rId43" Type="http://schemas.openxmlformats.org/officeDocument/2006/relationships/hyperlink" Target="https://zakupki.gov.ru/epz/order/notice/ea20/view/common-info.html?regNumber=0873400003922000049" TargetMode="External"/><Relationship Id="rId64" Type="http://schemas.openxmlformats.org/officeDocument/2006/relationships/hyperlink" Target="https://zakupki.gov.ru/epz/order/notice/ea20/view/common-info.html?regNumber=0873400003922000131" TargetMode="External"/><Relationship Id="rId118" Type="http://schemas.openxmlformats.org/officeDocument/2006/relationships/hyperlink" Target="https://zakupki.gov.ru/epz/order/notice/ea20/view/common-info.html?regNumber=0873400003922000211" TargetMode="External"/><Relationship Id="rId139" Type="http://schemas.openxmlformats.org/officeDocument/2006/relationships/hyperlink" Target="https://zakupki.gov.ru/epz/order/notice/ea20/view/common-info.html?regNumber=0873400003922000102" TargetMode="External"/><Relationship Id="rId85" Type="http://schemas.openxmlformats.org/officeDocument/2006/relationships/hyperlink" Target="https://zakupki.gov.ru/epz/order/notice/ea20/view/common-info.html?regNumber=0873400003922000084" TargetMode="External"/><Relationship Id="rId150" Type="http://schemas.openxmlformats.org/officeDocument/2006/relationships/hyperlink" Target="https://zakupki.gov.ru/epz/order/notice/ea20/view/common-info.html?regNumber=0873400003922000115" TargetMode="External"/><Relationship Id="rId171" Type="http://schemas.openxmlformats.org/officeDocument/2006/relationships/hyperlink" Target="https://zakupki.gov.ru/epz/order/notice/ea20/view/common-info.html?regNumber=0873400003922000143" TargetMode="External"/><Relationship Id="rId12" Type="http://schemas.openxmlformats.org/officeDocument/2006/relationships/hyperlink" Target="https://zakupki.gov.ru/epz/order/notice/ea20/view/common-info.html?regNumber=0873400003922000013" TargetMode="External"/><Relationship Id="rId33" Type="http://schemas.openxmlformats.org/officeDocument/2006/relationships/hyperlink" Target="https://zakupki.gov.ru/epz/order/notice/ea20/view/common-info.html?regNumber=0873400003922000036" TargetMode="External"/><Relationship Id="rId108" Type="http://schemas.openxmlformats.org/officeDocument/2006/relationships/hyperlink" Target="https://zakupki.gov.ru/epz/order/notice/ea20/view/common-info.html?regNumber=0873400003922000215" TargetMode="External"/><Relationship Id="rId129" Type="http://schemas.openxmlformats.org/officeDocument/2006/relationships/hyperlink" Target="https://zakupki.gov.ru/epz/order/notice/ea20/view/common-info.html?regNumber=0873400003922000212" TargetMode="External"/><Relationship Id="rId54" Type="http://schemas.openxmlformats.org/officeDocument/2006/relationships/hyperlink" Target="https://zakupki.gov.ru/epz/order/notice/ea20/view/common-info.html?regNumber=0873400003922000062" TargetMode="External"/><Relationship Id="rId75" Type="http://schemas.openxmlformats.org/officeDocument/2006/relationships/hyperlink" Target="https://zakupki.gov.ru/epz/order/notice/ea20/view/common-info.html?regNumber=0873400003922000077" TargetMode="External"/><Relationship Id="rId96" Type="http://schemas.openxmlformats.org/officeDocument/2006/relationships/hyperlink" Target="https://zakupki.gov.ru/epz/order/notice/ea20/view/common-info.html?regNumber=0873400003922000203" TargetMode="External"/><Relationship Id="rId140" Type="http://schemas.openxmlformats.org/officeDocument/2006/relationships/hyperlink" Target="https://zakupki.gov.ru/epz/order/notice/ea20/view/common-info.html?regNumber=0873400003922000103" TargetMode="External"/><Relationship Id="rId161" Type="http://schemas.openxmlformats.org/officeDocument/2006/relationships/hyperlink" Target="https://zakupki.gov.ru/epz/order/notice/ea20/view/common-info.html?regNumber=0873400003922000125" TargetMode="External"/><Relationship Id="rId6" Type="http://schemas.openxmlformats.org/officeDocument/2006/relationships/hyperlink" Target="https://zakupki.gov.ru/epz/order/notice/ea20/view/common-info.html?regNumber=0873400003922000006" TargetMode="External"/><Relationship Id="rId23" Type="http://schemas.openxmlformats.org/officeDocument/2006/relationships/hyperlink" Target="https://zakupki.gov.ru/epz/order/notice/ea20/view/common-info.html?regNumber=0873400003922000025" TargetMode="External"/><Relationship Id="rId28" Type="http://schemas.openxmlformats.org/officeDocument/2006/relationships/hyperlink" Target="https://zakupki.gov.ru/epz/order/notice/ea20/view/common-info.html?regNumber=0873400003922000030" TargetMode="External"/><Relationship Id="rId49" Type="http://schemas.openxmlformats.org/officeDocument/2006/relationships/hyperlink" Target="https://zakupki.gov.ru/epz/order/notice/ea20/view/common-info.html?regNumber=0873400003922000056" TargetMode="External"/><Relationship Id="rId114" Type="http://schemas.openxmlformats.org/officeDocument/2006/relationships/hyperlink" Target="https://zakupki.gov.ru/epz/order/notice/ea20/view/common-info.html?regNumber=0873400003922000199" TargetMode="External"/><Relationship Id="rId119" Type="http://schemas.openxmlformats.org/officeDocument/2006/relationships/hyperlink" Target="https://zakupki.gov.ru/epz/order/notice/ea20/view/common-info.html?regNumber=0873400003922000222" TargetMode="External"/><Relationship Id="rId44" Type="http://schemas.openxmlformats.org/officeDocument/2006/relationships/hyperlink" Target="https://zakupki.gov.ru/epz/order/notice/ea20/view/common-info.html?regNumber=0873400003922000050" TargetMode="External"/><Relationship Id="rId60" Type="http://schemas.openxmlformats.org/officeDocument/2006/relationships/hyperlink" Target="https://zakupki.gov.ru/epz/order/notice/ea20/view/common-info.html?regNumber=0873400003922000068" TargetMode="External"/><Relationship Id="rId65" Type="http://schemas.openxmlformats.org/officeDocument/2006/relationships/hyperlink" Target="https://zakupki.gov.ru/epz/order/notice/ea20/view/common-info.html?regNumber=0873400003922000139" TargetMode="External"/><Relationship Id="rId81" Type="http://schemas.openxmlformats.org/officeDocument/2006/relationships/hyperlink" Target="https://zakupki.gov.ru/epz/order/notice/ea20/view/common-info.html?regNumber=0873400003922000079" TargetMode="External"/><Relationship Id="rId86" Type="http://schemas.openxmlformats.org/officeDocument/2006/relationships/hyperlink" Target="https://zakupki.gov.ru/epz/order/notice/ea20/view/common-info.html?regNumber=0873400003922000085" TargetMode="External"/><Relationship Id="rId130" Type="http://schemas.openxmlformats.org/officeDocument/2006/relationships/hyperlink" Target="https://zakupki.gov.ru/epz/order/notice/ea20/view/common-info.html?regNumber=0873400003922000213" TargetMode="External"/><Relationship Id="rId135" Type="http://schemas.openxmlformats.org/officeDocument/2006/relationships/hyperlink" Target="https://zakupki.gov.ru/epz/order/notice/ea20/view/common-info.html?regNumber=0873400003922000098" TargetMode="External"/><Relationship Id="rId151" Type="http://schemas.openxmlformats.org/officeDocument/2006/relationships/hyperlink" Target="https://zakupki.gov.ru/epz/order/notice/ea20/view/common-info.html?regNumber=0873400003922000116" TargetMode="External"/><Relationship Id="rId156" Type="http://schemas.openxmlformats.org/officeDocument/2006/relationships/hyperlink" Target="https://zakupki.gov.ru/epz/order/notice/ea20/view/common-info.html?regNumber=0873400003922000121" TargetMode="External"/><Relationship Id="rId177" Type="http://schemas.openxmlformats.org/officeDocument/2006/relationships/hyperlink" Target="https://zakupki.gov.ru/epz/order/notice/ea20/view/common-info.html?regNumber=0873400003922000171" TargetMode="External"/><Relationship Id="rId172" Type="http://schemas.openxmlformats.org/officeDocument/2006/relationships/hyperlink" Target="https://zakupki.gov.ru/epz/order/notice/ea20/view/common-info.html?regNumber=0873400003922000240" TargetMode="External"/><Relationship Id="rId13" Type="http://schemas.openxmlformats.org/officeDocument/2006/relationships/hyperlink" Target="https://zakupki.gov.ru/epz/order/notice/ea20/view/common-info.html?regNumber=0873400003922000014" TargetMode="External"/><Relationship Id="rId18" Type="http://schemas.openxmlformats.org/officeDocument/2006/relationships/hyperlink" Target="https://zakupki.gov.ru/epz/order/notice/ea20/view/common-info.html?regNumber=0873400003922000020" TargetMode="External"/><Relationship Id="rId39" Type="http://schemas.openxmlformats.org/officeDocument/2006/relationships/hyperlink" Target="https://zakupki.gov.ru/epz/order/notice/ea20/view/common-info.html?regNumber=0873400003922000045" TargetMode="External"/><Relationship Id="rId109" Type="http://schemas.openxmlformats.org/officeDocument/2006/relationships/hyperlink" Target="https://zakupki.gov.ru/epz/order/notice/ea20/view/common-info.html?regNumber=0873400003922000216" TargetMode="External"/><Relationship Id="rId34" Type="http://schemas.openxmlformats.org/officeDocument/2006/relationships/hyperlink" Target="https://zakupki.gov.ru/epz/order/notice/ea20/view/common-info.html?regNumber=0873400003922000037" TargetMode="External"/><Relationship Id="rId50" Type="http://schemas.openxmlformats.org/officeDocument/2006/relationships/hyperlink" Target="https://zakupki.gov.ru/epz/order/notice/ea20/view/common-info.html?regNumber=0873400003922000058" TargetMode="External"/><Relationship Id="rId55" Type="http://schemas.openxmlformats.org/officeDocument/2006/relationships/hyperlink" Target="https://zakupki.gov.ru/epz/order/notice/ea20/view/common-info.html?regNumber=0873400003922000063" TargetMode="External"/><Relationship Id="rId76" Type="http://schemas.openxmlformats.org/officeDocument/2006/relationships/hyperlink" Target="https://zakupki.gov.ru/epz/order/notice/ea20/view/common-info.html?regNumber=0873400003922000038" TargetMode="External"/><Relationship Id="rId97" Type="http://schemas.openxmlformats.org/officeDocument/2006/relationships/hyperlink" Target="https://zakupki.gov.ru/epz/order/notice/ea20/view/common-info.html?regNumber=0873400003922000207" TargetMode="External"/><Relationship Id="rId104" Type="http://schemas.openxmlformats.org/officeDocument/2006/relationships/hyperlink" Target="https://zakupki.gov.ru/epz/order/notice/ea20/view/common-info.html?regNumber=0873400003922000197" TargetMode="External"/><Relationship Id="rId120" Type="http://schemas.openxmlformats.org/officeDocument/2006/relationships/hyperlink" Target="https://zakupki.gov.ru/epz/order/notice/ea20/view/common-info.html?regNumber=0873400003922000224" TargetMode="External"/><Relationship Id="rId125" Type="http://schemas.openxmlformats.org/officeDocument/2006/relationships/hyperlink" Target="https://zakupki.gov.ru/epz/order/notice/ea20/view/common-info.html?regNumber=0873400003922000230" TargetMode="External"/><Relationship Id="rId141" Type="http://schemas.openxmlformats.org/officeDocument/2006/relationships/hyperlink" Target="https://zakupki.gov.ru/epz/order/notice/ea20/view/common-info.html?regNumber=0873400003922000104" TargetMode="External"/><Relationship Id="rId146" Type="http://schemas.openxmlformats.org/officeDocument/2006/relationships/hyperlink" Target="https://zakupki.gov.ru/epz/order/notice/ea20/view/common-info.html?regNumber=0873400003922000111" TargetMode="External"/><Relationship Id="rId167" Type="http://schemas.openxmlformats.org/officeDocument/2006/relationships/hyperlink" Target="https://zakupki.gov.ru/epz/order/notice/ea20/view/common-info.html?regNumber=0873400003922000136" TargetMode="External"/><Relationship Id="rId7" Type="http://schemas.openxmlformats.org/officeDocument/2006/relationships/hyperlink" Target="https://zakupki.gov.ru/epz/order/notice/ea20/view/common-info.html?regNumber=0873400003922000007" TargetMode="External"/><Relationship Id="rId71" Type="http://schemas.openxmlformats.org/officeDocument/2006/relationships/hyperlink" Target="https://zakupki.gov.ru/epz/order/notice/ea20/view/common-info.html?regNumber=0873400003922000073" TargetMode="External"/><Relationship Id="rId92" Type="http://schemas.openxmlformats.org/officeDocument/2006/relationships/hyperlink" Target="https://zakupki.gov.ru/epz/order/notice/ea20/view/common-info.html?regNumber=0873400003922000091" TargetMode="External"/><Relationship Id="rId162" Type="http://schemas.openxmlformats.org/officeDocument/2006/relationships/hyperlink" Target="https://zakupki.gov.ru/epz/order/notice/ea20/view/common-info.html?regNumber=0873400003922000128" TargetMode="External"/><Relationship Id="rId2" Type="http://schemas.openxmlformats.org/officeDocument/2006/relationships/hyperlink" Target="https://zakupki.gov.ru/epz/order/notice/ea20/view/common-info.html?regNumber=0873400003922000002" TargetMode="External"/><Relationship Id="rId29" Type="http://schemas.openxmlformats.org/officeDocument/2006/relationships/hyperlink" Target="https://zakupki.gov.ru/epz/order/notice/ea20/view/common-info.html?regNumber=0873400003922000031" TargetMode="External"/><Relationship Id="rId24" Type="http://schemas.openxmlformats.org/officeDocument/2006/relationships/hyperlink" Target="https://zakupki.gov.ru/epz/order/notice/ea20/view/common-info.html?regNumber=0873400003922000026" TargetMode="External"/><Relationship Id="rId40" Type="http://schemas.openxmlformats.org/officeDocument/2006/relationships/hyperlink" Target="https://zakupki.gov.ru/epz/order/notice/ea20/view/common-info.html?regNumber=0873400003922000046" TargetMode="External"/><Relationship Id="rId45" Type="http://schemas.openxmlformats.org/officeDocument/2006/relationships/hyperlink" Target="https://zakupki.gov.ru/epz/order/notice/ea20/view/common-info.html?regNumber=0873400003922000051" TargetMode="External"/><Relationship Id="rId66" Type="http://schemas.openxmlformats.org/officeDocument/2006/relationships/hyperlink" Target="https://zakupki.gov.ru/epz/order/notice/ea20/view/common-info.html?regNumber=0873400003922000140" TargetMode="External"/><Relationship Id="rId87" Type="http://schemas.openxmlformats.org/officeDocument/2006/relationships/hyperlink" Target="https://zakupki.gov.ru/epz/order/notice/ea20/view/common-info.html?regNumber=0873400003922000086" TargetMode="External"/><Relationship Id="rId110" Type="http://schemas.openxmlformats.org/officeDocument/2006/relationships/hyperlink" Target="https://zakupki.gov.ru/epz/order/notice/ea20/view/common-info.html?regNumber=0873400003922000217" TargetMode="External"/><Relationship Id="rId115" Type="http://schemas.openxmlformats.org/officeDocument/2006/relationships/hyperlink" Target="https://zakupki.gov.ru/epz/order/notice/ea20/view/common-info.html?regNumber=0873400003922000201" TargetMode="External"/><Relationship Id="rId131" Type="http://schemas.openxmlformats.org/officeDocument/2006/relationships/hyperlink" Target="https://zakupki.gov.ru/epz/order/notice/ea20/view/common-info.html?regNumber=0873400003922000238" TargetMode="External"/><Relationship Id="rId136" Type="http://schemas.openxmlformats.org/officeDocument/2006/relationships/hyperlink" Target="https://zakupki.gov.ru/epz/order/notice/ea20/view/common-info.html?regNumber=0873400003922000099" TargetMode="External"/><Relationship Id="rId157" Type="http://schemas.openxmlformats.org/officeDocument/2006/relationships/hyperlink" Target="https://zakupki.gov.ru/epz/order/notice/ea20/view/common-info.html?regNumber=0873400003922000122" TargetMode="External"/><Relationship Id="rId178" Type="http://schemas.openxmlformats.org/officeDocument/2006/relationships/printerSettings" Target="../printerSettings/printerSettings2.bin"/><Relationship Id="rId61" Type="http://schemas.openxmlformats.org/officeDocument/2006/relationships/hyperlink" Target="https://zakupki.gov.ru/epz/order/notice/ea20/view/common-info.html?regNumber=0873400003922000069" TargetMode="External"/><Relationship Id="rId82" Type="http://schemas.openxmlformats.org/officeDocument/2006/relationships/hyperlink" Target="https://zakupki.gov.ru/epz/order/notice/ea20/view/common-info.html?regNumber=0873400003922000080" TargetMode="External"/><Relationship Id="rId152" Type="http://schemas.openxmlformats.org/officeDocument/2006/relationships/hyperlink" Target="https://zakupki.gov.ru/epz/order/notice/ea20/view/common-info.html?regNumber=0873400003922000117" TargetMode="External"/><Relationship Id="rId173" Type="http://schemas.openxmlformats.org/officeDocument/2006/relationships/hyperlink" Target="https://zakupki.gov.ru/epz/order/notice/ea20/view/common-info.html?regNumber=0873400003922000241" TargetMode="External"/><Relationship Id="rId19" Type="http://schemas.openxmlformats.org/officeDocument/2006/relationships/hyperlink" Target="https://zakupki.gov.ru/epz/order/notice/ea20/view/common-info.html?regNumber=0873400003922000021" TargetMode="External"/><Relationship Id="rId14" Type="http://schemas.openxmlformats.org/officeDocument/2006/relationships/hyperlink" Target="https://zakupki.gov.ru/epz/order/notice/ea20/view/common-info.html?regNumber=0873400003922000015" TargetMode="External"/><Relationship Id="rId30" Type="http://schemas.openxmlformats.org/officeDocument/2006/relationships/hyperlink" Target="https://zakupki.gov.ru/epz/order/notice/ea20/view/common-info.html?regNumber=0873400003922000032" TargetMode="External"/><Relationship Id="rId35" Type="http://schemas.openxmlformats.org/officeDocument/2006/relationships/hyperlink" Target="https://zakupki.gov.ru/epz/order/notice/ea20/view/common-info.html?regNumber=0873400003922000040" TargetMode="External"/><Relationship Id="rId56" Type="http://schemas.openxmlformats.org/officeDocument/2006/relationships/hyperlink" Target="https://zakupki.gov.ru/epz/order/notice/ea20/view/common-info.html?regNumber=0873400003922000064" TargetMode="External"/><Relationship Id="rId77" Type="http://schemas.openxmlformats.org/officeDocument/2006/relationships/hyperlink" Target="https://zakupki.gov.ru/epz/order/notice/ea20/view/common-info.html?regNumber=0873400003922000039" TargetMode="External"/><Relationship Id="rId100" Type="http://schemas.openxmlformats.org/officeDocument/2006/relationships/hyperlink" Target="https://zakupki.gov.ru/epz/order/notice/ea20/view/common-info.html?regNumber=0873400003922000168" TargetMode="External"/><Relationship Id="rId105" Type="http://schemas.openxmlformats.org/officeDocument/2006/relationships/hyperlink" Target="https://zakupki.gov.ru/epz/order/notice/ea20/view/common-info.html?regNumber=0873400003922000200" TargetMode="External"/><Relationship Id="rId126" Type="http://schemas.openxmlformats.org/officeDocument/2006/relationships/hyperlink" Target="https://zakupki.gov.ru/epz/order/notice/ea20/view/common-info.html?regNumber=0873400003922000228" TargetMode="External"/><Relationship Id="rId147" Type="http://schemas.openxmlformats.org/officeDocument/2006/relationships/hyperlink" Target="https://zakupki.gov.ru/epz/order/notice/ea20/view/common-info.html?regNumber=0873400003922000112" TargetMode="External"/><Relationship Id="rId168" Type="http://schemas.openxmlformats.org/officeDocument/2006/relationships/hyperlink" Target="https://zakupki.gov.ru/epz/order/notice/ea20/view/common-info.html?regNumber=0873400003922000137" TargetMode="External"/><Relationship Id="rId8" Type="http://schemas.openxmlformats.org/officeDocument/2006/relationships/hyperlink" Target="https://zakupki.gov.ru/epz/order/notice/ea20/view/common-info.html?regNumber=0873400003922000008" TargetMode="External"/><Relationship Id="rId51" Type="http://schemas.openxmlformats.org/officeDocument/2006/relationships/hyperlink" Target="https://zakupki.gov.ru/epz/order/notice/ea20/view/common-info.html?regNumber=0873400003922000059" TargetMode="External"/><Relationship Id="rId72" Type="http://schemas.openxmlformats.org/officeDocument/2006/relationships/hyperlink" Target="https://zakupki.gov.ru/epz/order/notice/ea20/view/common-info.html?regNumber=0873400003922000074" TargetMode="External"/><Relationship Id="rId93" Type="http://schemas.openxmlformats.org/officeDocument/2006/relationships/hyperlink" Target="https://zakupki.gov.ru/epz/order/notice/ea20/view/common-info.html?regNumber=0873400003922000092" TargetMode="External"/><Relationship Id="rId98" Type="http://schemas.openxmlformats.org/officeDocument/2006/relationships/hyperlink" Target="https://zakupki.gov.ru/epz/order/notice/ea20/view/common-info.html?regNumber=0873400003922000208" TargetMode="External"/><Relationship Id="rId121" Type="http://schemas.openxmlformats.org/officeDocument/2006/relationships/hyperlink" Target="https://zakupki.gov.ru/epz/order/notice/ea20/view/common-info.html?regNumber=0873400003922000192" TargetMode="External"/><Relationship Id="rId142" Type="http://schemas.openxmlformats.org/officeDocument/2006/relationships/hyperlink" Target="https://zakupki.gov.ru/epz/order/notice/ea20/view/common-info.html?regNumber=0873400003922000105" TargetMode="External"/><Relationship Id="rId163" Type="http://schemas.openxmlformats.org/officeDocument/2006/relationships/hyperlink" Target="https://zakupki.gov.ru/epz/order/notice/ea20/view/common-info.html?regNumber=0873400003922000129" TargetMode="External"/><Relationship Id="rId3" Type="http://schemas.openxmlformats.org/officeDocument/2006/relationships/hyperlink" Target="https://zakupki.gov.ru/epz/order/notice/ea20/view/common-info.html?regNumber=0873400003922000003" TargetMode="External"/><Relationship Id="rId25" Type="http://schemas.openxmlformats.org/officeDocument/2006/relationships/hyperlink" Target="https://zakupki.gov.ru/epz/order/notice/ea20/view/common-info.html?regNumber=0873400003922000027" TargetMode="External"/><Relationship Id="rId46" Type="http://schemas.openxmlformats.org/officeDocument/2006/relationships/hyperlink" Target="https://zakupki.gov.ru/epz/order/notice/ea20/view/common-info.html?regNumber=0873400003922000052" TargetMode="External"/><Relationship Id="rId67" Type="http://schemas.openxmlformats.org/officeDocument/2006/relationships/hyperlink" Target="https://zakupki.gov.ru/epz/order/notice/ea20/view/common-info.html?regNumber=0873400003922000142" TargetMode="External"/><Relationship Id="rId116" Type="http://schemas.openxmlformats.org/officeDocument/2006/relationships/hyperlink" Target="https://zakupki.gov.ru/epz/order/notice/ea20/view/common-info.html?regNumber=0873400003922000205" TargetMode="External"/><Relationship Id="rId137" Type="http://schemas.openxmlformats.org/officeDocument/2006/relationships/hyperlink" Target="https://zakupki.gov.ru/epz/order/notice/ea20/view/common-info.html?regNumber=0873400003922000100" TargetMode="External"/><Relationship Id="rId158" Type="http://schemas.openxmlformats.org/officeDocument/2006/relationships/hyperlink" Target="https://zakupki.gov.ru/epz/order/notice/ea20/view/common-info.html?regNumber=0873400003922000123" TargetMode="External"/><Relationship Id="rId20" Type="http://schemas.openxmlformats.org/officeDocument/2006/relationships/hyperlink" Target="https://zakupki.gov.ru/epz/order/notice/ea20/view/common-info.html?regNumber=0873400003922000022" TargetMode="External"/><Relationship Id="rId41" Type="http://schemas.openxmlformats.org/officeDocument/2006/relationships/hyperlink" Target="https://zakupki.gov.ru/epz/order/notice/ea20/view/common-info.html?regNumber=0873400003922000047" TargetMode="External"/><Relationship Id="rId62" Type="http://schemas.openxmlformats.org/officeDocument/2006/relationships/hyperlink" Target="https://zakupki.gov.ru/epz/order/notice/ea20/view/common-info.html?regNumber=0873400003922000124" TargetMode="External"/><Relationship Id="rId83" Type="http://schemas.openxmlformats.org/officeDocument/2006/relationships/hyperlink" Target="https://zakupki.gov.ru/epz/order/notice/ea20/view/common-info.html?regNumber=0873400003922000081" TargetMode="External"/><Relationship Id="rId88" Type="http://schemas.openxmlformats.org/officeDocument/2006/relationships/hyperlink" Target="https://zakupki.gov.ru/epz/order/notice/ea20/view/common-info.html?regNumber=0873400003922000087" TargetMode="External"/><Relationship Id="rId111" Type="http://schemas.openxmlformats.org/officeDocument/2006/relationships/hyperlink" Target="https://zakupki.gov.ru/epz/order/notice/ea20/view/common-info.html?regNumber=0873400003922000218" TargetMode="External"/><Relationship Id="rId132" Type="http://schemas.openxmlformats.org/officeDocument/2006/relationships/hyperlink" Target="https://zakupki.gov.ru/epz/order/notice/ea20/view/common-info.html?regNumber=0873400003922000095" TargetMode="External"/><Relationship Id="rId153" Type="http://schemas.openxmlformats.org/officeDocument/2006/relationships/hyperlink" Target="https://zakupki.gov.ru/epz/order/notice/ea20/view/common-info.html?regNumber=0873400003922000118" TargetMode="External"/><Relationship Id="rId174" Type="http://schemas.openxmlformats.org/officeDocument/2006/relationships/hyperlink" Target="https://zakupki.gov.ru/epz/order/notice/ea20/view/common-info.html?regNumber=0873400003922000232" TargetMode="External"/><Relationship Id="rId15" Type="http://schemas.openxmlformats.org/officeDocument/2006/relationships/hyperlink" Target="https://zakupki.gov.ru/epz/order/notice/ea20/view/common-info.html?regNumber=0873400003922000016" TargetMode="External"/><Relationship Id="rId36" Type="http://schemas.openxmlformats.org/officeDocument/2006/relationships/hyperlink" Target="https://zakupki.gov.ru/epz/order/notice/ea20/view/common-info.html?regNumber=0873400003922000042" TargetMode="External"/><Relationship Id="rId57" Type="http://schemas.openxmlformats.org/officeDocument/2006/relationships/hyperlink" Target="https://zakupki.gov.ru/epz/order/notice/ea20/view/common-info.html?regNumber=0873400003922000065" TargetMode="External"/><Relationship Id="rId106" Type="http://schemas.openxmlformats.org/officeDocument/2006/relationships/hyperlink" Target="https://zakupki.gov.ru/epz/order/notice/ea20/view/common-info.html?regNumber=0873400003922000204" TargetMode="External"/><Relationship Id="rId127" Type="http://schemas.openxmlformats.org/officeDocument/2006/relationships/hyperlink" Target="https://zakupki.gov.ru/epz/order/notice/ea20/view/common-info.html?regNumber=0873400003922000093" TargetMode="External"/><Relationship Id="rId10" Type="http://schemas.openxmlformats.org/officeDocument/2006/relationships/hyperlink" Target="https://zakupki.gov.ru/epz/order/notice/ea20/view/common-info.html?regNumber=0873400003922000011" TargetMode="External"/><Relationship Id="rId31" Type="http://schemas.openxmlformats.org/officeDocument/2006/relationships/hyperlink" Target="https://zakupki.gov.ru/epz/order/notice/ea20/view/common-info.html?regNumber=0873400003922000033" TargetMode="External"/><Relationship Id="rId52" Type="http://schemas.openxmlformats.org/officeDocument/2006/relationships/hyperlink" Target="https://zakupki.gov.ru/epz/order/notice/ea20/view/common-info.html?regNumber=0873400003922000060" TargetMode="External"/><Relationship Id="rId73" Type="http://schemas.openxmlformats.org/officeDocument/2006/relationships/hyperlink" Target="https://zakupki.gov.ru/epz/order/notice/ea20/view/common-info.html?regNumber=0873400003922000075" TargetMode="External"/><Relationship Id="rId78" Type="http://schemas.openxmlformats.org/officeDocument/2006/relationships/hyperlink" Target="https://zakupki.gov.ru/epz/order/notice/ea20/view/common-info.html?regNumber=0873400003922000083" TargetMode="External"/><Relationship Id="rId94" Type="http://schemas.openxmlformats.org/officeDocument/2006/relationships/hyperlink" Target="https://zakupki.gov.ru/epz/order/notice/ea20/view/common-info.html?regNumber=0873400003922000148" TargetMode="External"/><Relationship Id="rId99" Type="http://schemas.openxmlformats.org/officeDocument/2006/relationships/hyperlink" Target="https://zakupki.gov.ru/epz/order/notice/ea20/view/common-info.html?regNumber=0873400003922000210" TargetMode="External"/><Relationship Id="rId101" Type="http://schemas.openxmlformats.org/officeDocument/2006/relationships/hyperlink" Target="https://zakupki.gov.ru/epz/order/notice/ea20/view/common-info.html?regNumber=0873400003922000170" TargetMode="External"/><Relationship Id="rId122" Type="http://schemas.openxmlformats.org/officeDocument/2006/relationships/hyperlink" Target="https://zakupki.gov.ru/epz/order/notice/ea20/view/common-info.html?regNumber=0873400003922000193" TargetMode="External"/><Relationship Id="rId143" Type="http://schemas.openxmlformats.org/officeDocument/2006/relationships/hyperlink" Target="https://zakupki.gov.ru/epz/order/notice/ea20/view/common-info.html?regNumber=0873400003922000107" TargetMode="External"/><Relationship Id="rId148" Type="http://schemas.openxmlformats.org/officeDocument/2006/relationships/hyperlink" Target="https://zakupki.gov.ru/epz/order/notice/ea20/view/common-info.html?regNumber=0873400003922000113" TargetMode="External"/><Relationship Id="rId164" Type="http://schemas.openxmlformats.org/officeDocument/2006/relationships/hyperlink" Target="https://zakupki.gov.ru/epz/order/notice/ea20/view/common-info.html?regNumber=0873400003922000132" TargetMode="External"/><Relationship Id="rId169" Type="http://schemas.openxmlformats.org/officeDocument/2006/relationships/hyperlink" Target="https://zakupki.gov.ru/epz/order/notice/ea20/view/common-info.html?regNumber=0873400003922000138" TargetMode="External"/><Relationship Id="rId4" Type="http://schemas.openxmlformats.org/officeDocument/2006/relationships/hyperlink" Target="https://zakupki.gov.ru/epz/order/notice/ea20/view/common-info.html?regNumber=0873400003922000004" TargetMode="External"/><Relationship Id="rId9" Type="http://schemas.openxmlformats.org/officeDocument/2006/relationships/hyperlink" Target="https://zakupki.gov.ru/epz/order/notice/ea20/view/common-info.html?regNumber=0873400003922000009" TargetMode="External"/><Relationship Id="rId26" Type="http://schemas.openxmlformats.org/officeDocument/2006/relationships/hyperlink" Target="https://zakupki.gov.ru/epz/order/notice/ea20/view/common-info.html?regNumber=0873400003922000028" TargetMode="External"/><Relationship Id="rId47" Type="http://schemas.openxmlformats.org/officeDocument/2006/relationships/hyperlink" Target="https://zakupki.gov.ru/epz/order/notice/ea20/view/common-info.html?regNumber=0873400003922000054" TargetMode="External"/><Relationship Id="rId68" Type="http://schemas.openxmlformats.org/officeDocument/2006/relationships/hyperlink" Target="https://zakupki.gov.ru/epz/order/notice/ea20/view/common-info.html?regNumber=0873400003922000070" TargetMode="External"/><Relationship Id="rId89" Type="http://schemas.openxmlformats.org/officeDocument/2006/relationships/hyperlink" Target="https://zakupki.gov.ru/epz/order/notice/ea20/view/common-info.html?regNumber=0873400003922000088" TargetMode="External"/><Relationship Id="rId112" Type="http://schemas.openxmlformats.org/officeDocument/2006/relationships/hyperlink" Target="https://zakupki.gov.ru/epz/order/notice/ea20/view/common-info.html?regNumber=0873400003922000220" TargetMode="External"/><Relationship Id="rId133" Type="http://schemas.openxmlformats.org/officeDocument/2006/relationships/hyperlink" Target="https://zakupki.gov.ru/epz/order/notice/ea20/view/common-info.html?regNumber=0873400003922000096" TargetMode="External"/><Relationship Id="rId154" Type="http://schemas.openxmlformats.org/officeDocument/2006/relationships/hyperlink" Target="https://zakupki.gov.ru/epz/order/notice/ea20/view/common-info.html?regNumber=0873400003922000119" TargetMode="External"/><Relationship Id="rId175" Type="http://schemas.openxmlformats.org/officeDocument/2006/relationships/hyperlink" Target="https://zakupki.gov.ru/epz/order/notice/ea20/view/common-info.html?regNumber=0873400003922000236" TargetMode="External"/><Relationship Id="rId16" Type="http://schemas.openxmlformats.org/officeDocument/2006/relationships/hyperlink" Target="https://zakupki.gov.ru/epz/order/notice/ea20/view/common-info.html?regNumber=0873400003922000017" TargetMode="External"/><Relationship Id="rId37" Type="http://schemas.openxmlformats.org/officeDocument/2006/relationships/hyperlink" Target="https://zakupki.gov.ru/epz/order/notice/ea20/view/common-info.html?regNumber=0873400003922000041" TargetMode="External"/><Relationship Id="rId58" Type="http://schemas.openxmlformats.org/officeDocument/2006/relationships/hyperlink" Target="https://zakupki.gov.ru/epz/order/notice/ea20/view/common-info.html?regNumber=0873400003922000066" TargetMode="External"/><Relationship Id="rId79" Type="http://schemas.openxmlformats.org/officeDocument/2006/relationships/hyperlink" Target="https://zakupki.gov.ru/epz/order/notice/ea20/view/common-info.html?regNumber=0873400003922000078" TargetMode="External"/><Relationship Id="rId102" Type="http://schemas.openxmlformats.org/officeDocument/2006/relationships/hyperlink" Target="https://zakupki.gov.ru/epz/order/notice/ea20/view/common-info.html?regNumber=0873400003922000196" TargetMode="External"/><Relationship Id="rId123" Type="http://schemas.openxmlformats.org/officeDocument/2006/relationships/hyperlink" Target="https://zakupki.gov.ru/epz/order/notice/ea20/view/common-info.html?regNumber=0873400003922000221" TargetMode="External"/><Relationship Id="rId144" Type="http://schemas.openxmlformats.org/officeDocument/2006/relationships/hyperlink" Target="https://zakupki.gov.ru/epz/order/notice/ea20/view/common-info.html?regNumber=0873400003922000108" TargetMode="External"/><Relationship Id="rId90" Type="http://schemas.openxmlformats.org/officeDocument/2006/relationships/hyperlink" Target="https://zakupki.gov.ru/epz/order/notice/ea20/view/common-info.html?regNumber=0873400003922000089" TargetMode="External"/><Relationship Id="rId165" Type="http://schemas.openxmlformats.org/officeDocument/2006/relationships/hyperlink" Target="https://zakupki.gov.ru/epz/order/notice/ea20/view/common-info.html?regNumber=0873400003922000133" TargetMode="External"/><Relationship Id="rId27" Type="http://schemas.openxmlformats.org/officeDocument/2006/relationships/hyperlink" Target="https://zakupki.gov.ru/epz/order/notice/ea20/view/common-info.html?regNumber=0873400003922000029" TargetMode="External"/><Relationship Id="rId48" Type="http://schemas.openxmlformats.org/officeDocument/2006/relationships/hyperlink" Target="https://zakupki.gov.ru/epz/order/notice/ea20/view/common-info.html?regNumber=0873400003922000055" TargetMode="External"/><Relationship Id="rId69" Type="http://schemas.openxmlformats.org/officeDocument/2006/relationships/hyperlink" Target="https://zakupki.gov.ru/epz/order/notice/ea20/view/common-info.html?regNumber=0873400003922000071" TargetMode="External"/><Relationship Id="rId113" Type="http://schemas.openxmlformats.org/officeDocument/2006/relationships/hyperlink" Target="https://zakupki.gov.ru/epz/order/notice/ea20/view/common-info.html?regNumber=0873400003922000198" TargetMode="External"/><Relationship Id="rId134" Type="http://schemas.openxmlformats.org/officeDocument/2006/relationships/hyperlink" Target="https://zakupki.gov.ru/epz/order/notice/ea20/view/common-info.html?regNumber=0873400003922000097" TargetMode="External"/><Relationship Id="rId80" Type="http://schemas.openxmlformats.org/officeDocument/2006/relationships/hyperlink" Target="https://zakupki.gov.ru/epz/order/notice/ea20/view/common-info.html?regNumber=0873400003922000043" TargetMode="External"/><Relationship Id="rId155" Type="http://schemas.openxmlformats.org/officeDocument/2006/relationships/hyperlink" Target="https://zakupki.gov.ru/epz/order/notice/ea20/view/common-info.html?regNumber=0873400003922000120" TargetMode="External"/><Relationship Id="rId176" Type="http://schemas.openxmlformats.org/officeDocument/2006/relationships/hyperlink" Target="https://zakupki.gov.ru/epz/order/notice/ea20/view/common-info.html?regNumber=0873400003922000159" TargetMode="External"/><Relationship Id="rId17" Type="http://schemas.openxmlformats.org/officeDocument/2006/relationships/hyperlink" Target="https://zakupki.gov.ru/epz/order/notice/ea20/view/common-info.html?regNumber=0873400003922000018" TargetMode="External"/><Relationship Id="rId38" Type="http://schemas.openxmlformats.org/officeDocument/2006/relationships/hyperlink" Target="https://zakupki.gov.ru/epz/order/notice/ea20/view/common-info.html?regNumber=0873400003922000044" TargetMode="External"/><Relationship Id="rId59" Type="http://schemas.openxmlformats.org/officeDocument/2006/relationships/hyperlink" Target="https://zakupki.gov.ru/epz/order/notice/ea20/view/common-info.html?regNumber=0873400003922000067" TargetMode="External"/><Relationship Id="rId103" Type="http://schemas.openxmlformats.org/officeDocument/2006/relationships/hyperlink" Target="https://zakupki.gov.ru/epz/order/notice/ea20/view/common-info.html?regNumber=0873400003922000194" TargetMode="External"/><Relationship Id="rId124" Type="http://schemas.openxmlformats.org/officeDocument/2006/relationships/hyperlink" Target="https://zakupki.gov.ru/epz/order/notice/ea20/view/common-info.html?regNumber=0873400003922000223" TargetMode="External"/><Relationship Id="rId70" Type="http://schemas.openxmlformats.org/officeDocument/2006/relationships/hyperlink" Target="https://zakupki.gov.ru/epz/order/notice/ea20/view/common-info.html?regNumber=0873400003922000072" TargetMode="External"/><Relationship Id="rId91" Type="http://schemas.openxmlformats.org/officeDocument/2006/relationships/hyperlink" Target="https://zakupki.gov.ru/epz/order/notice/ea20/view/common-info.html?regNumber=0873400003922000090" TargetMode="External"/><Relationship Id="rId145" Type="http://schemas.openxmlformats.org/officeDocument/2006/relationships/hyperlink" Target="https://zakupki.gov.ru/epz/order/notice/ea20/view/common-info.html?regNumber=0873400003922000110" TargetMode="External"/><Relationship Id="rId166" Type="http://schemas.openxmlformats.org/officeDocument/2006/relationships/hyperlink" Target="https://zakupki.gov.ru/epz/order/notice/ea20/view/common-info.html?regNumber=0873400003922000134" TargetMode="External"/><Relationship Id="rId1" Type="http://schemas.openxmlformats.org/officeDocument/2006/relationships/hyperlink" Target="https://zakupki.gov.ru/epz/order/notice/ea20/view/common-info.html?regNumber=087340000392200000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2000046" TargetMode="External"/><Relationship Id="rId18" Type="http://schemas.openxmlformats.org/officeDocument/2006/relationships/hyperlink" Target="https://zakupki.gov.ru/epz/order/notice/ea20/view/common-info.html?regNumber=0873400003922000052" TargetMode="External"/><Relationship Id="rId26" Type="http://schemas.openxmlformats.org/officeDocument/2006/relationships/hyperlink" Target="https://zakupki.gov.ru/epz/order/notice/ea20/view/common-info.html?regNumber=0873400003922000065" TargetMode="External"/><Relationship Id="rId39" Type="http://schemas.openxmlformats.org/officeDocument/2006/relationships/hyperlink" Target="https://zakupki.gov.ru/epz/order/notice/ea20/view/common-info.html?regNumber=0873400003922000196" TargetMode="External"/><Relationship Id="rId21" Type="http://schemas.openxmlformats.org/officeDocument/2006/relationships/hyperlink" Target="https://zakupki.gov.ru/epz/order/notice/ea20/view/common-info.html?regNumber=0873400003922000056" TargetMode="External"/><Relationship Id="rId34" Type="http://schemas.openxmlformats.org/officeDocument/2006/relationships/hyperlink" Target="https://zakupki.gov.ru/epz/order/notice/ea20/view/common-info.html?regNumber=0873400003922000085" TargetMode="External"/><Relationship Id="rId42" Type="http://schemas.openxmlformats.org/officeDocument/2006/relationships/hyperlink" Target="https://zakupki.gov.ru/epz/order/notice/ea20/view/common-info.html?regNumber=0873400003922000093" TargetMode="External"/><Relationship Id="rId47" Type="http://schemas.openxmlformats.org/officeDocument/2006/relationships/hyperlink" Target="https://zakupki.gov.ru/epz/order/notice/ea20/view/common-info.html?regNumber=0873400003922000101" TargetMode="External"/><Relationship Id="rId50" Type="http://schemas.openxmlformats.org/officeDocument/2006/relationships/hyperlink" Target="https://zakupki.gov.ru/epz/order/notice/ea20/view/common-info.html?regNumber=0873400003922000113" TargetMode="External"/><Relationship Id="rId55" Type="http://schemas.openxmlformats.org/officeDocument/2006/relationships/hyperlink" Target="https://zakupki.gov.ru/epz/order/notice/ea20/view/common-info.html?regNumber=0873400003922000123" TargetMode="External"/><Relationship Id="rId7" Type="http://schemas.openxmlformats.org/officeDocument/2006/relationships/hyperlink" Target="https://zakupki.gov.ru/epz/order/notice/ea44/view/supplier-results.html?regNumber=0873400003921000283" TargetMode="External"/><Relationship Id="rId2" Type="http://schemas.openxmlformats.org/officeDocument/2006/relationships/hyperlink" Target="https://zakupki.gov.ru/epz/contract/contractCard/common-info.html?reestrNumber=1970515020221000132" TargetMode="External"/><Relationship Id="rId16" Type="http://schemas.openxmlformats.org/officeDocument/2006/relationships/hyperlink" Target="https://zakupki.gov.ru/epz/order/notice/ea20/view/common-info.html?regNumber=0873400003922000050" TargetMode="External"/><Relationship Id="rId29" Type="http://schemas.openxmlformats.org/officeDocument/2006/relationships/hyperlink" Target="https://zakupki.gov.ru/epz/order/notice/ea20/view/common-info.html?regNumber=0873400003922000068" TargetMode="External"/><Relationship Id="rId11" Type="http://schemas.openxmlformats.org/officeDocument/2006/relationships/hyperlink" Target="https://zakupki.gov.ru/epz/order/notice/ea20/view/common-info.html?regNumber=0873400003922000041" TargetMode="External"/><Relationship Id="rId24" Type="http://schemas.openxmlformats.org/officeDocument/2006/relationships/hyperlink" Target="https://zakupki.gov.ru/epz/order/notice/ea20/view/common-info.html?regNumber=0873400003922000062" TargetMode="External"/><Relationship Id="rId32" Type="http://schemas.openxmlformats.org/officeDocument/2006/relationships/hyperlink" Target="https://zakupki.gov.ru/epz/order/notice/ea20/view/common-info.html?regNumber=0873400003922000071" TargetMode="External"/><Relationship Id="rId37" Type="http://schemas.openxmlformats.org/officeDocument/2006/relationships/hyperlink" Target="https://zakupki.gov.ru/epz/order/notice/ea20/view/common-info.html?regNumber=0873400003922000160" TargetMode="External"/><Relationship Id="rId40" Type="http://schemas.openxmlformats.org/officeDocument/2006/relationships/hyperlink" Target="https://zakupki.gov.ru/epz/order/notice/ea20/view/common-info.html?regNumber=0873400003922000218" TargetMode="External"/><Relationship Id="rId45" Type="http://schemas.openxmlformats.org/officeDocument/2006/relationships/hyperlink" Target="https://zakupki.gov.ru/epz/order/notice/ea20/view/common-info.html?regNumber=0873400003922000097" TargetMode="External"/><Relationship Id="rId53" Type="http://schemas.openxmlformats.org/officeDocument/2006/relationships/hyperlink" Target="https://zakupki.gov.ru/epz/order/notice/ea20/view/common-info.html?regNumber=0873400003922000121" TargetMode="External"/><Relationship Id="rId58" Type="http://schemas.openxmlformats.org/officeDocument/2006/relationships/hyperlink" Target="https://zakupki.gov.ru/epz/order/notice/ea20/view/common-info.html?regNumber=0873400003922000134" TargetMode="External"/><Relationship Id="rId5" Type="http://schemas.openxmlformats.org/officeDocument/2006/relationships/hyperlink" Target="https://zakupki.gov.ru/epz/order/notice/ea44/view/common-info.html?regNumber=0873400003921000282" TargetMode="External"/><Relationship Id="rId61" Type="http://schemas.openxmlformats.org/officeDocument/2006/relationships/hyperlink" Target="https://zakupki.gov.ru/epz/order/notice/ea20/view/common-info.html?regNumber=0873400003922000144" TargetMode="External"/><Relationship Id="rId19" Type="http://schemas.openxmlformats.org/officeDocument/2006/relationships/hyperlink" Target="https://zakupki.gov.ru/epz/order/notice/ea20/view/common-info.html?regNumber=0873400003922000054" TargetMode="External"/><Relationship Id="rId14" Type="http://schemas.openxmlformats.org/officeDocument/2006/relationships/hyperlink" Target="https://zakupki.gov.ru/epz/order/notice/ea20/view/common-info.html?regNumber=0873400003922000047" TargetMode="External"/><Relationship Id="rId22" Type="http://schemas.openxmlformats.org/officeDocument/2006/relationships/hyperlink" Target="https://zakupki.gov.ru/epz/order/notice/ea20/view/common-info.html?regNumber=0873400003922000058" TargetMode="External"/><Relationship Id="rId27" Type="http://schemas.openxmlformats.org/officeDocument/2006/relationships/hyperlink" Target="https://zakupki.gov.ru/epz/order/notice/ea20/view/common-info.html?regNumber=0873400003922000066" TargetMode="External"/><Relationship Id="rId30" Type="http://schemas.openxmlformats.org/officeDocument/2006/relationships/hyperlink" Target="https://zakupki.gov.ru/epz/order/notice/ea20/view/common-info.html?regNumber=0873400003922000069" TargetMode="External"/><Relationship Id="rId35" Type="http://schemas.openxmlformats.org/officeDocument/2006/relationships/hyperlink" Target="https://zakupki.gov.ru/epz/order/notice/ea20/view/common-info.html?regNumber=0873400003922000087" TargetMode="External"/><Relationship Id="rId43" Type="http://schemas.openxmlformats.org/officeDocument/2006/relationships/hyperlink" Target="https://zakupki.gov.ru/epz/order/notice/ea20/view/common-info.html?regNumber=0873400003922000094" TargetMode="External"/><Relationship Id="rId48" Type="http://schemas.openxmlformats.org/officeDocument/2006/relationships/hyperlink" Target="https://zakupki.gov.ru/epz/order/notice/ea20/view/common-info.html?regNumber=0873400003922000104" TargetMode="External"/><Relationship Id="rId56" Type="http://schemas.openxmlformats.org/officeDocument/2006/relationships/hyperlink" Target="https://zakupki.gov.ru/epz/order/notice/ea20/view/common-info.html?regNumber=0873400003922000129" TargetMode="External"/><Relationship Id="rId8" Type="http://schemas.openxmlformats.org/officeDocument/2006/relationships/hyperlink" Target="https://zakupki.gov.ru/epz/order/notice/ea20/view/common-info.html?regNumber=0873400003922000035" TargetMode="External"/><Relationship Id="rId51" Type="http://schemas.openxmlformats.org/officeDocument/2006/relationships/hyperlink" Target="https://zakupki.gov.ru/epz/order/notice/ea20/view/common-info.html?regNumber=0873400003922000114" TargetMode="External"/><Relationship Id="rId3" Type="http://schemas.openxmlformats.org/officeDocument/2006/relationships/hyperlink" Target="https://zakupki.gov.ru/epz/contract/contractCard/common-info.html?reestrNumber=1970515020221000185" TargetMode="External"/><Relationship Id="rId12" Type="http://schemas.openxmlformats.org/officeDocument/2006/relationships/hyperlink" Target="https://zakupki.gov.ru/epz/order/notice/ea20/view/common-info.html?regNumber=0873400003922000044" TargetMode="External"/><Relationship Id="rId17" Type="http://schemas.openxmlformats.org/officeDocument/2006/relationships/hyperlink" Target="https://zakupki.gov.ru/epz/order/notice/ea20/view/common-info.html?regNumber=0873400003922000051" TargetMode="External"/><Relationship Id="rId25" Type="http://schemas.openxmlformats.org/officeDocument/2006/relationships/hyperlink" Target="https://zakupki.gov.ru/epz/order/notice/ea20/view/common-info.html?regNumber=0873400003922000063" TargetMode="External"/><Relationship Id="rId33" Type="http://schemas.openxmlformats.org/officeDocument/2006/relationships/hyperlink" Target="https://zakupki.gov.ru/epz/order/notice/ea20/view/common-info.html?regNumber=0873400003922000038" TargetMode="External"/><Relationship Id="rId38" Type="http://schemas.openxmlformats.org/officeDocument/2006/relationships/hyperlink" Target="https://zakupki.gov.ru/epz/order/notice/ea20/view/common-info.html?regNumber=0873400003922000170" TargetMode="External"/><Relationship Id="rId46" Type="http://schemas.openxmlformats.org/officeDocument/2006/relationships/hyperlink" Target="https://zakupki.gov.ru/epz/order/notice/ea20/view/common-info.html?regNumber=0873400003922000100" TargetMode="External"/><Relationship Id="rId59" Type="http://schemas.openxmlformats.org/officeDocument/2006/relationships/hyperlink" Target="https://zakupki.gov.ru/epz/order/notice/ea20/view/common-info.html?regNumber=0873400003922000137" TargetMode="External"/><Relationship Id="rId20" Type="http://schemas.openxmlformats.org/officeDocument/2006/relationships/hyperlink" Target="https://zakupki.gov.ru/epz/order/notice/ea20/view/common-info.html?regNumber=0873400003922000055" TargetMode="External"/><Relationship Id="rId41" Type="http://schemas.openxmlformats.org/officeDocument/2006/relationships/hyperlink" Target="https://zakupki.gov.ru/epz/order/notice/ea20/view/common-info.html?regNumber=0873400003922000222" TargetMode="External"/><Relationship Id="rId54" Type="http://schemas.openxmlformats.org/officeDocument/2006/relationships/hyperlink" Target="https://zakupki.gov.ru/epz/order/notice/ea20/view/common-info.html?regNumber=0873400003922000122" TargetMode="External"/><Relationship Id="rId62" Type="http://schemas.openxmlformats.org/officeDocument/2006/relationships/hyperlink" Target="https://zakupki.gov.ru/epz/order/notice/ea20/view/common-info.html?regNumber=0873400003922000241"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44/view/supplier-results.html?regNumber=0873400003921000281" TargetMode="External"/><Relationship Id="rId15" Type="http://schemas.openxmlformats.org/officeDocument/2006/relationships/hyperlink" Target="https://zakupki.gov.ru/epz/order/notice/ea20/view/common-info.html?regNumber=0873400003922000048" TargetMode="External"/><Relationship Id="rId23" Type="http://schemas.openxmlformats.org/officeDocument/2006/relationships/hyperlink" Target="https://zakupki.gov.ru/epz/order/notice/ea20/view/common-info.html?regNumber=0873400003922000059" TargetMode="External"/><Relationship Id="rId28" Type="http://schemas.openxmlformats.org/officeDocument/2006/relationships/hyperlink" Target="https://zakupki.gov.ru/epz/order/notice/ea20/view/common-info.html?regNumber=0873400003922000067" TargetMode="External"/><Relationship Id="rId36" Type="http://schemas.openxmlformats.org/officeDocument/2006/relationships/hyperlink" Target="https://zakupki.gov.ru/epz/order/notice/ea20/view/common-info.html?regNumber=0873400003922000092" TargetMode="External"/><Relationship Id="rId49" Type="http://schemas.openxmlformats.org/officeDocument/2006/relationships/hyperlink" Target="https://zakupki.gov.ru/epz/order/notice/ea20/view/common-info.html?regNumber=0873400003922000105" TargetMode="External"/><Relationship Id="rId57" Type="http://schemas.openxmlformats.org/officeDocument/2006/relationships/hyperlink" Target="https://zakupki.gov.ru/epz/order/notice/ea20/view/common-info.html?regNumber=0873400003922000132" TargetMode="External"/><Relationship Id="rId10" Type="http://schemas.openxmlformats.org/officeDocument/2006/relationships/hyperlink" Target="https://zakupki.gov.ru/epz/order/notice/ea20/view/common-info.html?regNumber=0873400003922000040" TargetMode="External"/><Relationship Id="rId31" Type="http://schemas.openxmlformats.org/officeDocument/2006/relationships/hyperlink" Target="https://zakupki.gov.ru/epz/order/notice/ea20/view/common-info.html?regNumber=0873400003922000070" TargetMode="External"/><Relationship Id="rId44" Type="http://schemas.openxmlformats.org/officeDocument/2006/relationships/hyperlink" Target="https://zakupki.gov.ru/epz/order/notice/ea20/view/common-info.html?regNumber=0873400003922000096" TargetMode="External"/><Relationship Id="rId52" Type="http://schemas.openxmlformats.org/officeDocument/2006/relationships/hyperlink" Target="https://zakupki.gov.ru/epz/order/notice/ea20/view/common-info.html?regNumber=0873400003922000119" TargetMode="External"/><Relationship Id="rId60" Type="http://schemas.openxmlformats.org/officeDocument/2006/relationships/hyperlink" Target="https://zakupki.gov.ru/epz/order/notice/ea20/view/common-info.html?regNumber=0873400003922000138" TargetMode="External"/><Relationship Id="rId4" Type="http://schemas.openxmlformats.org/officeDocument/2006/relationships/hyperlink" Target="https://zakupki.gov.ru/epz/contract/contractCard/common-info.html?reestrNumber=1970515020221000187" TargetMode="External"/><Relationship Id="rId9" Type="http://schemas.openxmlformats.org/officeDocument/2006/relationships/hyperlink" Target="https://zakupki.gov.ru/epz/order/notice/ea20/view/common-info.html?regNumber=0873400003922000037"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2000168" TargetMode="External"/><Relationship Id="rId13" Type="http://schemas.openxmlformats.org/officeDocument/2006/relationships/hyperlink" Target="https://zakupki.gov.ru/epz/order/notice/ea20/view/common-info.html?regNumber=0873400003922000215" TargetMode="External"/><Relationship Id="rId18" Type="http://schemas.openxmlformats.org/officeDocument/2006/relationships/hyperlink" Target="https://zakupki.gov.ru/epz/order/notice/ea20/view/common-info.html?regNumber=0873400003922000238" TargetMode="External"/><Relationship Id="rId3" Type="http://schemas.openxmlformats.org/officeDocument/2006/relationships/hyperlink" Target="https://zakupki.gov.ru/epz/order/notice/ea20/view/common-info.html?regNumber=0873400003922000061" TargetMode="External"/><Relationship Id="rId21" Type="http://schemas.openxmlformats.org/officeDocument/2006/relationships/hyperlink" Target="https://zakupki.gov.ru/epz/order/notice/ea20/view/common-info.html?regNumber=0873400003922000143" TargetMode="External"/><Relationship Id="rId7" Type="http://schemas.openxmlformats.org/officeDocument/2006/relationships/hyperlink" Target="https://zakupki.gov.ru/epz/order/notice/ea20/view/common-info.html?regNumber=0873400003922000088" TargetMode="External"/><Relationship Id="rId12" Type="http://schemas.openxmlformats.org/officeDocument/2006/relationships/hyperlink" Target="https://zakupki.gov.ru/epz/order/notice/ea20/view/common-info.html?regNumber=0873400003922000204" TargetMode="External"/><Relationship Id="rId17" Type="http://schemas.openxmlformats.org/officeDocument/2006/relationships/hyperlink" Target="https://zakupki.gov.ru/epz/order/notice/ea20/view/common-info.html?regNumber=0873400003922000212" TargetMode="External"/><Relationship Id="rId2" Type="http://schemas.openxmlformats.org/officeDocument/2006/relationships/hyperlink" Target="https://zakupki.gov.ru/epz/order/notice/ea20/view/common-info.html?regNumber=0873400003922000060" TargetMode="External"/><Relationship Id="rId16" Type="http://schemas.openxmlformats.org/officeDocument/2006/relationships/hyperlink" Target="https://zakupki.gov.ru/epz/order/notice/ea20/view/common-info.html?regNumber=0873400003922000230" TargetMode="External"/><Relationship Id="rId20" Type="http://schemas.openxmlformats.org/officeDocument/2006/relationships/hyperlink" Target="https://zakupki.gov.ru/epz/order/notice/ea20/view/common-info.html?regNumber=0873400003922000125" TargetMode="External"/><Relationship Id="rId1" Type="http://schemas.openxmlformats.org/officeDocument/2006/relationships/hyperlink" Target="https://zakupki.gov.ru/epz/order/notice/ea20/view/common-info.html?regNumber=0873400003922000045" TargetMode="External"/><Relationship Id="rId6" Type="http://schemas.openxmlformats.org/officeDocument/2006/relationships/hyperlink" Target="https://zakupki.gov.ru/epz/order/notice/ea20/view/common-info.html?regNumber=0873400003922000084" TargetMode="External"/><Relationship Id="rId11" Type="http://schemas.openxmlformats.org/officeDocument/2006/relationships/hyperlink" Target="https://zakupki.gov.ru/epz/order/notice/ea20/view/common-info.html?regNumber=0873400003922000200" TargetMode="External"/><Relationship Id="rId5" Type="http://schemas.openxmlformats.org/officeDocument/2006/relationships/hyperlink" Target="https://zakupki.gov.ru/epz/order/notice/ea20/view/common-info.html?regNumber=0873400003922000124" TargetMode="External"/><Relationship Id="rId15" Type="http://schemas.openxmlformats.org/officeDocument/2006/relationships/hyperlink" Target="https://zakupki.gov.ru/epz/order/notice/ea20/view/common-info.html?regNumber=0873400003922000199" TargetMode="External"/><Relationship Id="rId10" Type="http://schemas.openxmlformats.org/officeDocument/2006/relationships/hyperlink" Target="https://zakupki.gov.ru/epz/order/notice/ea20/view/common-info.html?regNumber=0873400003922000197" TargetMode="External"/><Relationship Id="rId19" Type="http://schemas.openxmlformats.org/officeDocument/2006/relationships/hyperlink" Target="https://zakupki.gov.ru/epz/order/notice/ea20/view/common-info.html?regNumber=0873400003922000099" TargetMode="External"/><Relationship Id="rId4" Type="http://schemas.openxmlformats.org/officeDocument/2006/relationships/hyperlink" Target="https://zakupki.gov.ru/epz/order/notice/ea20/view/common-info.html?regNumber=0873400003922000064" TargetMode="External"/><Relationship Id="rId9" Type="http://schemas.openxmlformats.org/officeDocument/2006/relationships/hyperlink" Target="https://zakupki.gov.ru/epz/order/notice/ea20/view/common-info.html?regNumber=0873400003922000194" TargetMode="External"/><Relationship Id="rId14" Type="http://schemas.openxmlformats.org/officeDocument/2006/relationships/hyperlink" Target="https://zakupki.gov.ru/epz/order/notice/ea20/view/common-info.html?regNumber=0873400003922000216" TargetMode="External"/><Relationship Id="rId22" Type="http://schemas.openxmlformats.org/officeDocument/2006/relationships/hyperlink" Target="https://zakupki.gov.ru/epz/order/notice/ea20/view/common-info.html?regNumber=0873400003922000240"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2000031" TargetMode="External"/><Relationship Id="rId13" Type="http://schemas.openxmlformats.org/officeDocument/2006/relationships/hyperlink" Target="https://zakupki.gov.ru/epz/order/notice/ea20/view/common-info.html?regNumber=0873400003922000075" TargetMode="External"/><Relationship Id="rId18" Type="http://schemas.openxmlformats.org/officeDocument/2006/relationships/hyperlink" Target="https://zakupki.gov.ru/epz/order/notice/ea20/view/common-info.html?regNumber=0873400003922000080" TargetMode="External"/><Relationship Id="rId3" Type="http://schemas.openxmlformats.org/officeDocument/2006/relationships/hyperlink" Target="https://zakupki.gov.ru/epz/order/notice/ea20/view/common-info.html?regNumber=0873400003922000025" TargetMode="External"/><Relationship Id="rId21" Type="http://schemas.openxmlformats.org/officeDocument/2006/relationships/hyperlink" Target="https://zakupki.gov.ru/epz/order/notice/ea20/view/common-info.html?regNumber=0873400003922000207" TargetMode="External"/><Relationship Id="rId7" Type="http://schemas.openxmlformats.org/officeDocument/2006/relationships/hyperlink" Target="https://zakupki.gov.ru/epz/order/notice/ea20/view/common-info.html?regNumber=0873400003922000029" TargetMode="External"/><Relationship Id="rId12" Type="http://schemas.openxmlformats.org/officeDocument/2006/relationships/hyperlink" Target="https://zakupki.gov.ru/epz/order/notice/ea20/view/common-info.html?regNumber=0873400003922000074" TargetMode="External"/><Relationship Id="rId17" Type="http://schemas.openxmlformats.org/officeDocument/2006/relationships/hyperlink" Target="https://zakupki.gov.ru/epz/order/notice/ea20/view/common-info.html?regNumber=0873400003922000079" TargetMode="External"/><Relationship Id="rId2" Type="http://schemas.openxmlformats.org/officeDocument/2006/relationships/hyperlink" Target="https://zakupki.gov.ru/epz/order/notice/ea44/view/common-info.html?regNumber=0873400003921000463" TargetMode="External"/><Relationship Id="rId16" Type="http://schemas.openxmlformats.org/officeDocument/2006/relationships/hyperlink" Target="https://zakupki.gov.ru/epz/order/notice/ea20/view/common-info.html?regNumber=0873400003922000078" TargetMode="External"/><Relationship Id="rId20" Type="http://schemas.openxmlformats.org/officeDocument/2006/relationships/hyperlink" Target="https://zakupki.gov.ru/epz/order/notice/ea20/view/common-info.html?regNumber=0873400003922000082" TargetMode="External"/><Relationship Id="rId1" Type="http://schemas.openxmlformats.org/officeDocument/2006/relationships/hyperlink" Target="https://zakupki.gov.ru/epz/order/notice/ea44/view/common-info.html?regNumber=0873400003921000459" TargetMode="External"/><Relationship Id="rId6" Type="http://schemas.openxmlformats.org/officeDocument/2006/relationships/hyperlink" Target="https://zakupki.gov.ru/epz/order/notice/ea20/view/common-info.html?regNumber=0873400003922000028" TargetMode="External"/><Relationship Id="rId11" Type="http://schemas.openxmlformats.org/officeDocument/2006/relationships/hyperlink" Target="https://zakupki.gov.ru/epz/order/notice/ea20/view/common-info.html?regNumber=0873400003922000073" TargetMode="External"/><Relationship Id="rId5" Type="http://schemas.openxmlformats.org/officeDocument/2006/relationships/hyperlink" Target="https://zakupki.gov.ru/epz/order/notice/ea20/view/common-info.html?regNumber=0873400003922000027" TargetMode="External"/><Relationship Id="rId15" Type="http://schemas.openxmlformats.org/officeDocument/2006/relationships/hyperlink" Target="https://zakupki.gov.ru/epz/order/notice/ea20/view/common-info.html?regNumber=0873400003922000077" TargetMode="External"/><Relationship Id="rId10" Type="http://schemas.openxmlformats.org/officeDocument/2006/relationships/hyperlink" Target="https://zakupki.gov.ru/epz/order/notice/ea20/view/common-info.html?regNumber=0873400003922000072" TargetMode="External"/><Relationship Id="rId19" Type="http://schemas.openxmlformats.org/officeDocument/2006/relationships/hyperlink" Target="https://zakupki.gov.ru/epz/order/notice/ea20/view/common-info.html?regNumber=0873400003922000081" TargetMode="External"/><Relationship Id="rId4" Type="http://schemas.openxmlformats.org/officeDocument/2006/relationships/hyperlink" Target="https://zakupki.gov.ru/epz/order/notice/ea20/view/common-info.html?regNumber=0873400003922000026" TargetMode="External"/><Relationship Id="rId9" Type="http://schemas.openxmlformats.org/officeDocument/2006/relationships/hyperlink" Target="https://zakupki.gov.ru/epz/order/notice/ea20/view/common-info.html?regNumber=0873400003922000032" TargetMode="External"/><Relationship Id="rId14" Type="http://schemas.openxmlformats.org/officeDocument/2006/relationships/hyperlink" Target="https://zakupki.gov.ru/epz/order/notice/ea20/view/common-info.html?regNumber=0873400003922000076"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2000021" TargetMode="External"/><Relationship Id="rId18" Type="http://schemas.openxmlformats.org/officeDocument/2006/relationships/hyperlink" Target="https://zakupki.gov.ru/epz/order/notice/ea20/view/common-info.html?regNumber=0873400003922000139" TargetMode="External"/><Relationship Id="rId26" Type="http://schemas.openxmlformats.org/officeDocument/2006/relationships/hyperlink" Target="https://zakupki.gov.ru/epz/order/notice/ea20/view/common-info.html?regNumber=0873400003922000208" TargetMode="External"/><Relationship Id="rId39" Type="http://schemas.openxmlformats.org/officeDocument/2006/relationships/hyperlink" Target="https://zakupki.gov.ru/epz/order/notice/ea20/view/common-info.html?regNumber=0873400003922000102" TargetMode="External"/><Relationship Id="rId21" Type="http://schemas.openxmlformats.org/officeDocument/2006/relationships/hyperlink" Target="https://zakupki.gov.ru/epz/order/notice/ea20/view/common-info.html?regNumber=0873400003922000086" TargetMode="External"/><Relationship Id="rId34" Type="http://schemas.openxmlformats.org/officeDocument/2006/relationships/hyperlink" Target="https://zakupki.gov.ru/epz/order/notice/ea20/view/common-info.html?regNumber=0873400003922000192" TargetMode="External"/><Relationship Id="rId42" Type="http://schemas.openxmlformats.org/officeDocument/2006/relationships/hyperlink" Target="https://zakupki.gov.ru/epz/order/notice/ea20/view/common-info.html?regNumber=0873400003922000110" TargetMode="External"/><Relationship Id="rId47" Type="http://schemas.openxmlformats.org/officeDocument/2006/relationships/hyperlink" Target="https://zakupki.gov.ru/epz/order/notice/ea20/view/common-info.html?regNumber=0873400003922000117" TargetMode="External"/><Relationship Id="rId50" Type="http://schemas.openxmlformats.org/officeDocument/2006/relationships/hyperlink" Target="https://zakupki.gov.ru/epz/order/notice/ea20/view/common-info.html?regNumber=0873400003922000127" TargetMode="External"/><Relationship Id="rId7" Type="http://schemas.openxmlformats.org/officeDocument/2006/relationships/hyperlink" Target="https://zakupki.gov.ru/epz/order/notice/ea20/view/common-info.html?regNumber=0873400003922000013" TargetMode="External"/><Relationship Id="rId2" Type="http://schemas.openxmlformats.org/officeDocument/2006/relationships/hyperlink" Target="https://zakupki.gov.ru/epz/order/notice/ea20/view/common-info.html?regNumber=0873400003922000005" TargetMode="External"/><Relationship Id="rId16" Type="http://schemas.openxmlformats.org/officeDocument/2006/relationships/hyperlink" Target="https://zakupki.gov.ru/epz/order/notice/ea20/view/common-info.html?regNumber=0873400003922000130" TargetMode="External"/><Relationship Id="rId29" Type="http://schemas.openxmlformats.org/officeDocument/2006/relationships/hyperlink" Target="https://zakupki.gov.ru/epz/order/notice/ea20/view/common-info.html?regNumber=0873400003922000198" TargetMode="External"/><Relationship Id="rId11" Type="http://schemas.openxmlformats.org/officeDocument/2006/relationships/hyperlink" Target="https://zakupki.gov.ru/epz/order/notice/ea20/view/common-info.html?regNumber=0873400003922000017" TargetMode="External"/><Relationship Id="rId24" Type="http://schemas.openxmlformats.org/officeDocument/2006/relationships/hyperlink" Target="https://zakupki.gov.ru/epz/order/notice/ea20/view/common-info.html?regNumber=0873400003922000091" TargetMode="External"/><Relationship Id="rId32" Type="http://schemas.openxmlformats.org/officeDocument/2006/relationships/hyperlink" Target="https://zakupki.gov.ru/epz/order/notice/ea20/view/common-info.html?regNumber=0873400003922000209" TargetMode="External"/><Relationship Id="rId37" Type="http://schemas.openxmlformats.org/officeDocument/2006/relationships/hyperlink" Target="https://zakupki.gov.ru/epz/order/notice/ea20/view/common-info.html?regNumber=0873400003922000095" TargetMode="External"/><Relationship Id="rId40" Type="http://schemas.openxmlformats.org/officeDocument/2006/relationships/hyperlink" Target="https://zakupki.gov.ru/epz/order/notice/ea20/view/common-info.html?regNumber=0873400003922000103" TargetMode="External"/><Relationship Id="rId45" Type="http://schemas.openxmlformats.org/officeDocument/2006/relationships/hyperlink" Target="https://zakupki.gov.ru/epz/order/notice/ea20/view/common-info.html?regNumber=0873400003922000115" TargetMode="External"/><Relationship Id="rId5" Type="http://schemas.openxmlformats.org/officeDocument/2006/relationships/hyperlink" Target="https://zakupki.gov.ru/epz/order/notice/ea20/view/common-info.html?regNumber=0873400003922000008" TargetMode="External"/><Relationship Id="rId15" Type="http://schemas.openxmlformats.org/officeDocument/2006/relationships/hyperlink" Target="https://zakupki.gov.ru/epz/order/notice/ea20/view/common-info.html?regNumber=0873400003922000033" TargetMode="External"/><Relationship Id="rId23" Type="http://schemas.openxmlformats.org/officeDocument/2006/relationships/hyperlink" Target="https://zakupki.gov.ru/epz/order/notice/ea20/view/common-info.html?regNumber=0873400003922000090" TargetMode="External"/><Relationship Id="rId28" Type="http://schemas.openxmlformats.org/officeDocument/2006/relationships/hyperlink" Target="https://zakupki.gov.ru/epz/order/notice/ea20/view/common-info.html?regNumber=0873400003922000214" TargetMode="External"/><Relationship Id="rId36" Type="http://schemas.openxmlformats.org/officeDocument/2006/relationships/hyperlink" Target="https://zakupki.gov.ru/epz/order/notice/ea20/view/common-info.html?regNumber=0873400003922000213" TargetMode="External"/><Relationship Id="rId49" Type="http://schemas.openxmlformats.org/officeDocument/2006/relationships/hyperlink" Target="https://zakupki.gov.ru/epz/order/notice/ea20/view/common-info.html?regNumber=0873400003922000120" TargetMode="External"/><Relationship Id="rId10" Type="http://schemas.openxmlformats.org/officeDocument/2006/relationships/hyperlink" Target="https://zakupki.gov.ru/epz/order/notice/ea20/view/common-info.html?regNumber=0873400003922000016" TargetMode="External"/><Relationship Id="rId19" Type="http://schemas.openxmlformats.org/officeDocument/2006/relationships/hyperlink" Target="https://zakupki.gov.ru/epz/order/notice/ea20/view/common-info.html?regNumber=0873400003922000140" TargetMode="External"/><Relationship Id="rId31" Type="http://schemas.openxmlformats.org/officeDocument/2006/relationships/hyperlink" Target="https://zakupki.gov.ru/epz/order/notice/ea20/view/common-info.html?regNumber=0873400003922000205" TargetMode="External"/><Relationship Id="rId44" Type="http://schemas.openxmlformats.org/officeDocument/2006/relationships/hyperlink" Target="https://zakupki.gov.ru/epz/order/notice/ea20/view/common-info.html?regNumber=0873400003922000112" TargetMode="External"/><Relationship Id="rId4" Type="http://schemas.openxmlformats.org/officeDocument/2006/relationships/hyperlink" Target="https://zakupki.gov.ru/epz/order/notice/ea20/view/common-info.html?regNumber=0873400003922000007" TargetMode="External"/><Relationship Id="rId9" Type="http://schemas.openxmlformats.org/officeDocument/2006/relationships/hyperlink" Target="https://zakupki.gov.ru/epz/order/notice/ea20/view/common-info.html?regNumber=0873400003922000015" TargetMode="External"/><Relationship Id="rId14" Type="http://schemas.openxmlformats.org/officeDocument/2006/relationships/hyperlink" Target="https://zakupki.gov.ru/epz/order/notice/ea20/view/common-info.html?regNumber=0873400003922000022" TargetMode="External"/><Relationship Id="rId22" Type="http://schemas.openxmlformats.org/officeDocument/2006/relationships/hyperlink" Target="https://zakupki.gov.ru/epz/order/notice/ea20/view/common-info.html?regNumber=0873400003922000089" TargetMode="External"/><Relationship Id="rId27" Type="http://schemas.openxmlformats.org/officeDocument/2006/relationships/hyperlink" Target="https://zakupki.gov.ru/epz/order/notice/ea20/view/common-info.html?regNumber=0873400003922000210" TargetMode="External"/><Relationship Id="rId30" Type="http://schemas.openxmlformats.org/officeDocument/2006/relationships/hyperlink" Target="https://zakupki.gov.ru/epz/order/notice/ea20/view/common-info.html?regNumber=0873400003922000201" TargetMode="External"/><Relationship Id="rId35" Type="http://schemas.openxmlformats.org/officeDocument/2006/relationships/hyperlink" Target="https://zakupki.gov.ru/epz/order/notice/ea20/view/common-info.html?regNumber=0873400003922000193" TargetMode="External"/><Relationship Id="rId43" Type="http://schemas.openxmlformats.org/officeDocument/2006/relationships/hyperlink" Target="https://zakupki.gov.ru/epz/order/notice/ea20/view/common-info.html?regNumber=0873400003922000111" TargetMode="External"/><Relationship Id="rId48" Type="http://schemas.openxmlformats.org/officeDocument/2006/relationships/hyperlink" Target="https://zakupki.gov.ru/epz/order/notice/ea20/view/common-info.html?regNumber=0873400003922000118" TargetMode="External"/><Relationship Id="rId8" Type="http://schemas.openxmlformats.org/officeDocument/2006/relationships/hyperlink" Target="https://zakupki.gov.ru/epz/order/notice/ea20/view/common-info.html?regNumber=0873400003922000014" TargetMode="External"/><Relationship Id="rId51" Type="http://schemas.openxmlformats.org/officeDocument/2006/relationships/hyperlink" Target="https://zakupki.gov.ru/epz/order/notice/ea20/view/common-info.html?regNumber=0873400003922000171" TargetMode="External"/><Relationship Id="rId3" Type="http://schemas.openxmlformats.org/officeDocument/2006/relationships/hyperlink" Target="https://zakupki.gov.ru/epz/order/notice/ea20/view/common-info.html?regNumber=0873400003922000006" TargetMode="External"/><Relationship Id="rId12" Type="http://schemas.openxmlformats.org/officeDocument/2006/relationships/hyperlink" Target="https://zakupki.gov.ru/epz/order/notice/ea20/view/common-info.html?regNumber=0873400003922000018" TargetMode="External"/><Relationship Id="rId17" Type="http://schemas.openxmlformats.org/officeDocument/2006/relationships/hyperlink" Target="https://zakupki.gov.ru/epz/order/notice/ea20/view/common-info.html?regNumber=0873400003922000131" TargetMode="External"/><Relationship Id="rId25" Type="http://schemas.openxmlformats.org/officeDocument/2006/relationships/hyperlink" Target="https://zakupki.gov.ru/epz/order/notice/ea20/view/common-info.html?regNumber=0873400003922000203" TargetMode="External"/><Relationship Id="rId33" Type="http://schemas.openxmlformats.org/officeDocument/2006/relationships/hyperlink" Target="https://zakupki.gov.ru/epz/order/notice/ea20/view/common-info.html?regNumber=0873400003922000211" TargetMode="External"/><Relationship Id="rId38" Type="http://schemas.openxmlformats.org/officeDocument/2006/relationships/hyperlink" Target="https://zakupki.gov.ru/epz/order/notice/ea20/view/common-info.html?regNumber=0873400003922000098" TargetMode="External"/><Relationship Id="rId46" Type="http://schemas.openxmlformats.org/officeDocument/2006/relationships/hyperlink" Target="https://zakupki.gov.ru/epz/order/notice/ea20/view/common-info.html?regNumber=0873400003922000116" TargetMode="External"/><Relationship Id="rId20" Type="http://schemas.openxmlformats.org/officeDocument/2006/relationships/hyperlink" Target="https://zakupki.gov.ru/epz/order/notice/ea20/view/common-info.html?regNumber=0873400003922000142" TargetMode="External"/><Relationship Id="rId41" Type="http://schemas.openxmlformats.org/officeDocument/2006/relationships/hyperlink" Target="https://zakupki.gov.ru/epz/order/notice/ea20/view/common-info.html?regNumber=0873400003922000108" TargetMode="External"/><Relationship Id="rId1" Type="http://schemas.openxmlformats.org/officeDocument/2006/relationships/hyperlink" Target="https://zakupki.gov.ru/epz/order/notice/ea20/view/common-info.html?regNumber=0873400003922000001" TargetMode="External"/><Relationship Id="rId6" Type="http://schemas.openxmlformats.org/officeDocument/2006/relationships/hyperlink" Target="https://zakupki.gov.ru/epz/order/notice/ea20/view/common-info.html?regNumber=087340000392200000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zakupki.gov.ru/epz/order/notice/ea20/view/common-info.html?regNumber=0873400003922000224" TargetMode="External"/><Relationship Id="rId2" Type="http://schemas.openxmlformats.org/officeDocument/2006/relationships/hyperlink" Target="https://zakupki.gov.ru/epz/order/notice/ea20/view/common-info.html?regNumber=0873400003922000220" TargetMode="External"/><Relationship Id="rId1" Type="http://schemas.openxmlformats.org/officeDocument/2006/relationships/hyperlink" Target="https://zakupki.gov.ru/epz/order/notice/ea20/view/common-info.html?regNumber=0873400003922000217" TargetMode="External"/><Relationship Id="rId5" Type="http://schemas.openxmlformats.org/officeDocument/2006/relationships/hyperlink" Target="https://zakupki.gov.ru/epz/order/notice/ea20/view/common-info.html?regNumber=0873400003922000223" TargetMode="External"/><Relationship Id="rId4" Type="http://schemas.openxmlformats.org/officeDocument/2006/relationships/hyperlink" Target="https://zakupki.gov.ru/epz/order/notice/ea20/view/common-info.html?regNumber=08734000039220002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0"/>
  <sheetViews>
    <sheetView view="pageBreakPreview" zoomScale="70" zoomScaleNormal="70" zoomScaleSheetLayoutView="70" workbookViewId="0">
      <pane xSplit="2" ySplit="2" topLeftCell="I138" activePane="bottomRight" state="frozen"/>
      <selection pane="topRight" activeCell="C1" sqref="C1"/>
      <selection pane="bottomLeft" activeCell="A3" sqref="A3"/>
      <selection pane="bottomRight" activeCell="A141" sqref="A141:XFD143"/>
    </sheetView>
  </sheetViews>
  <sheetFormatPr defaultRowHeight="15.75" x14ac:dyDescent="0.25"/>
  <cols>
    <col min="1" max="1" width="39.42578125" style="46" customWidth="1"/>
    <col min="2" max="2" width="26.7109375" style="24" customWidth="1"/>
    <col min="3" max="3" width="13" style="47" customWidth="1"/>
    <col min="4" max="4" width="18.5703125" style="24" customWidth="1"/>
    <col min="5" max="5" width="31.140625" style="48" customWidth="1"/>
    <col min="6" max="6" width="27.42578125" style="49" customWidth="1"/>
    <col min="7" max="7" width="13.85546875" style="47" customWidth="1"/>
    <col min="8" max="8" width="32.85546875" style="24" customWidth="1"/>
    <col min="9" max="9" width="22.140625" style="49" customWidth="1"/>
    <col min="10" max="10" width="30.85546875" style="49" customWidth="1"/>
    <col min="11" max="11" width="19.85546875" style="24" customWidth="1"/>
    <col min="12" max="13" width="20.140625" style="24" customWidth="1"/>
    <col min="14" max="14" width="17.28515625" style="49" customWidth="1"/>
    <col min="15" max="15" width="33.28515625" style="49" customWidth="1"/>
    <col min="16" max="16" width="9.140625" style="24"/>
    <col min="17" max="17" width="18.5703125" style="24" customWidth="1"/>
    <col min="18" max="18" width="17.140625" style="24" customWidth="1"/>
    <col min="19" max="19" width="16.28515625" style="24" customWidth="1"/>
    <col min="20" max="20" width="17.5703125" style="50" customWidth="1"/>
    <col min="21" max="21" width="17.5703125" style="24" customWidth="1"/>
    <col min="22" max="22" width="16.140625" style="47" customWidth="1"/>
    <col min="23" max="23" width="15.140625" style="47" customWidth="1"/>
    <col min="24" max="24" width="13.28515625" style="47" customWidth="1"/>
    <col min="25" max="25" width="16.7109375" style="49" customWidth="1"/>
    <col min="26" max="16384" width="9.140625" style="24"/>
  </cols>
  <sheetData>
    <row r="1" spans="1:25" ht="103.5" customHeight="1" x14ac:dyDescent="0.25">
      <c r="A1" s="17" t="s">
        <v>0</v>
      </c>
      <c r="B1" s="15" t="s">
        <v>21</v>
      </c>
      <c r="C1" s="10" t="s">
        <v>1</v>
      </c>
      <c r="D1" s="16" t="s">
        <v>79</v>
      </c>
      <c r="E1" s="18" t="s">
        <v>2</v>
      </c>
      <c r="F1" s="12" t="s">
        <v>6</v>
      </c>
      <c r="G1" s="10" t="s">
        <v>3</v>
      </c>
      <c r="H1" s="12" t="s">
        <v>4</v>
      </c>
      <c r="I1" s="12" t="s">
        <v>5</v>
      </c>
      <c r="J1" s="12" t="s">
        <v>7</v>
      </c>
      <c r="K1" s="19" t="s">
        <v>26</v>
      </c>
      <c r="L1" s="19" t="s">
        <v>27</v>
      </c>
      <c r="M1" s="19" t="s">
        <v>200</v>
      </c>
      <c r="N1" s="20" t="s">
        <v>32</v>
      </c>
      <c r="O1" s="20" t="s">
        <v>2522</v>
      </c>
      <c r="P1" s="11" t="s">
        <v>33</v>
      </c>
      <c r="Q1" s="22" t="s">
        <v>42</v>
      </c>
      <c r="R1" s="23"/>
      <c r="S1" s="23"/>
      <c r="T1" s="23"/>
      <c r="U1" s="11" t="s">
        <v>266</v>
      </c>
      <c r="V1" s="10" t="s">
        <v>44</v>
      </c>
      <c r="W1" s="10"/>
      <c r="X1" s="10"/>
      <c r="Y1" s="20" t="s">
        <v>93</v>
      </c>
    </row>
    <row r="2" spans="1:25" ht="44.25" customHeight="1" x14ac:dyDescent="0.25">
      <c r="A2" s="17"/>
      <c r="B2" s="15"/>
      <c r="C2" s="10"/>
      <c r="D2" s="16"/>
      <c r="E2" s="18"/>
      <c r="F2" s="12"/>
      <c r="G2" s="10"/>
      <c r="H2" s="12"/>
      <c r="I2" s="12"/>
      <c r="J2" s="12"/>
      <c r="K2" s="19"/>
      <c r="L2" s="19"/>
      <c r="M2" s="19"/>
      <c r="N2" s="20"/>
      <c r="O2" s="20"/>
      <c r="P2" s="11"/>
      <c r="Q2" s="9" t="s">
        <v>43</v>
      </c>
      <c r="R2" s="9" t="s">
        <v>18</v>
      </c>
      <c r="S2" s="9" t="s">
        <v>19</v>
      </c>
      <c r="T2" s="9" t="s">
        <v>20</v>
      </c>
      <c r="U2" s="11"/>
      <c r="V2" s="8" t="s">
        <v>18</v>
      </c>
      <c r="W2" s="8" t="s">
        <v>19</v>
      </c>
      <c r="X2" s="8" t="s">
        <v>20</v>
      </c>
      <c r="Y2" s="20"/>
    </row>
    <row r="3" spans="1:25" ht="62.25" customHeight="1" x14ac:dyDescent="0.25">
      <c r="A3" s="26" t="s">
        <v>55</v>
      </c>
      <c r="B3" s="27" t="s">
        <v>52</v>
      </c>
      <c r="C3" s="28">
        <v>44267</v>
      </c>
      <c r="D3" s="29" t="s">
        <v>63</v>
      </c>
      <c r="E3" s="27" t="s">
        <v>80</v>
      </c>
      <c r="F3" s="30" t="s">
        <v>81</v>
      </c>
      <c r="G3" s="28">
        <v>44302</v>
      </c>
      <c r="H3" s="27" t="s">
        <v>73</v>
      </c>
      <c r="I3" s="29" t="s">
        <v>161</v>
      </c>
      <c r="J3" s="29" t="s">
        <v>54</v>
      </c>
      <c r="K3" s="31" t="e">
        <f>S3*#REF!</f>
        <v>#REF!</v>
      </c>
      <c r="L3" s="32">
        <v>6217442799.2600002</v>
      </c>
      <c r="M3" s="32">
        <v>18652328397.779999</v>
      </c>
      <c r="N3" s="29" t="s">
        <v>77</v>
      </c>
      <c r="O3" s="29" t="s">
        <v>76</v>
      </c>
      <c r="P3" s="33" t="s">
        <v>50</v>
      </c>
      <c r="Q3" s="31">
        <v>91066929</v>
      </c>
      <c r="R3" s="31" t="s">
        <v>66</v>
      </c>
      <c r="S3" s="31">
        <v>30355643</v>
      </c>
      <c r="T3" s="31">
        <v>30355643</v>
      </c>
      <c r="U3" s="31"/>
      <c r="V3" s="28">
        <v>44378</v>
      </c>
      <c r="W3" s="28">
        <v>44651</v>
      </c>
      <c r="X3" s="28">
        <v>45016</v>
      </c>
      <c r="Y3" s="34" t="s">
        <v>94</v>
      </c>
    </row>
    <row r="4" spans="1:25" ht="113.25" customHeight="1" x14ac:dyDescent="0.25">
      <c r="A4" s="26" t="s">
        <v>57</v>
      </c>
      <c r="B4" s="27" t="s">
        <v>53</v>
      </c>
      <c r="C4" s="28">
        <v>44267</v>
      </c>
      <c r="D4" s="29" t="s">
        <v>63</v>
      </c>
      <c r="E4" s="27" t="s">
        <v>82</v>
      </c>
      <c r="F4" s="30" t="s">
        <v>83</v>
      </c>
      <c r="G4" s="28">
        <v>44305</v>
      </c>
      <c r="H4" s="27" t="s">
        <v>74</v>
      </c>
      <c r="I4" s="4" t="s">
        <v>100</v>
      </c>
      <c r="J4" s="29" t="s">
        <v>56</v>
      </c>
      <c r="K4" s="31">
        <v>4514726372.6800003</v>
      </c>
      <c r="L4" s="32">
        <v>4514726372.6800003</v>
      </c>
      <c r="M4" s="32">
        <v>13544179118.040001</v>
      </c>
      <c r="N4" s="29" t="s">
        <v>60</v>
      </c>
      <c r="O4" s="29" t="s">
        <v>75</v>
      </c>
      <c r="P4" s="33" t="s">
        <v>50</v>
      </c>
      <c r="Q4" s="31">
        <v>44000322</v>
      </c>
      <c r="R4" s="31">
        <v>6360000</v>
      </c>
      <c r="S4" s="31">
        <v>4200000</v>
      </c>
      <c r="T4" s="31">
        <v>4106774</v>
      </c>
      <c r="U4" s="31"/>
      <c r="V4" s="28">
        <v>44561</v>
      </c>
      <c r="W4" s="28">
        <v>44926</v>
      </c>
      <c r="X4" s="28">
        <v>45291</v>
      </c>
      <c r="Y4" s="34" t="s">
        <v>94</v>
      </c>
    </row>
    <row r="5" spans="1:25" ht="61.5" customHeight="1" x14ac:dyDescent="0.25">
      <c r="A5" s="26" t="s">
        <v>834</v>
      </c>
      <c r="B5" s="27" t="s">
        <v>835</v>
      </c>
      <c r="C5" s="28">
        <v>44267</v>
      </c>
      <c r="D5" s="29" t="s">
        <v>63</v>
      </c>
      <c r="E5" s="27" t="s">
        <v>836</v>
      </c>
      <c r="F5" s="30" t="s">
        <v>837</v>
      </c>
      <c r="G5" s="28">
        <v>44306</v>
      </c>
      <c r="H5" s="27" t="s">
        <v>838</v>
      </c>
      <c r="I5" s="4" t="s">
        <v>104</v>
      </c>
      <c r="J5" s="29" t="s">
        <v>839</v>
      </c>
      <c r="K5" s="31">
        <v>2756348412.52</v>
      </c>
      <c r="L5" s="32">
        <v>2446268314.8600001</v>
      </c>
      <c r="M5" s="32">
        <v>7958965139.8999996</v>
      </c>
      <c r="N5" s="29" t="s">
        <v>840</v>
      </c>
      <c r="O5" s="29" t="s">
        <v>841</v>
      </c>
      <c r="P5" s="33" t="s">
        <v>50</v>
      </c>
      <c r="Q5" s="31">
        <f>R5+S5+T5</f>
        <v>39406670</v>
      </c>
      <c r="R5" s="31">
        <v>13647316</v>
      </c>
      <c r="S5" s="31">
        <v>12112038</v>
      </c>
      <c r="T5" s="31">
        <v>13647316</v>
      </c>
      <c r="U5" s="31"/>
      <c r="V5" s="28">
        <v>44530</v>
      </c>
      <c r="W5" s="28">
        <v>44774</v>
      </c>
      <c r="X5" s="28">
        <v>45108</v>
      </c>
      <c r="Y5" s="34" t="s">
        <v>94</v>
      </c>
    </row>
    <row r="6" spans="1:25" ht="44.25" customHeight="1" x14ac:dyDescent="0.25">
      <c r="A6" s="35" t="s">
        <v>67</v>
      </c>
      <c r="B6" s="27" t="s">
        <v>64</v>
      </c>
      <c r="C6" s="1">
        <v>44301</v>
      </c>
      <c r="D6" s="4" t="s">
        <v>63</v>
      </c>
      <c r="E6" s="6" t="s">
        <v>95</v>
      </c>
      <c r="F6" s="36" t="s">
        <v>96</v>
      </c>
      <c r="G6" s="1">
        <v>44368</v>
      </c>
      <c r="H6" s="6" t="s">
        <v>86</v>
      </c>
      <c r="I6" s="37" t="s">
        <v>100</v>
      </c>
      <c r="J6" s="2" t="s">
        <v>68</v>
      </c>
      <c r="K6" s="3">
        <v>234317302.96000001</v>
      </c>
      <c r="L6" s="9">
        <v>234317302.96000001</v>
      </c>
      <c r="M6" s="9">
        <v>702951908.88</v>
      </c>
      <c r="N6" s="2" t="s">
        <v>87</v>
      </c>
      <c r="O6" s="2" t="s">
        <v>88</v>
      </c>
      <c r="P6" s="5" t="s">
        <v>69</v>
      </c>
      <c r="Q6" s="3">
        <v>372072</v>
      </c>
      <c r="R6" s="3">
        <v>124024</v>
      </c>
      <c r="S6" s="3">
        <v>124024</v>
      </c>
      <c r="T6" s="3">
        <v>124024</v>
      </c>
      <c r="U6" s="3"/>
      <c r="V6" s="1">
        <v>44392</v>
      </c>
      <c r="W6" s="1">
        <v>44652</v>
      </c>
      <c r="X6" s="1">
        <v>45017</v>
      </c>
      <c r="Y6" s="34" t="s">
        <v>94</v>
      </c>
    </row>
    <row r="7" spans="1:25" ht="44.25" customHeight="1" x14ac:dyDescent="0.25">
      <c r="A7" s="35" t="s">
        <v>70</v>
      </c>
      <c r="B7" s="27" t="s">
        <v>65</v>
      </c>
      <c r="C7" s="1">
        <v>44301</v>
      </c>
      <c r="D7" s="4" t="s">
        <v>63</v>
      </c>
      <c r="E7" s="6" t="s">
        <v>97</v>
      </c>
      <c r="F7" s="36" t="s">
        <v>98</v>
      </c>
      <c r="G7" s="1">
        <v>44368</v>
      </c>
      <c r="H7" s="6" t="s">
        <v>89</v>
      </c>
      <c r="I7" s="37" t="s">
        <v>100</v>
      </c>
      <c r="J7" s="2" t="s">
        <v>71</v>
      </c>
      <c r="K7" s="3">
        <v>188459323.84</v>
      </c>
      <c r="L7" s="9">
        <v>188459323.84</v>
      </c>
      <c r="M7" s="9">
        <v>565377971.51999998</v>
      </c>
      <c r="N7" s="2" t="s">
        <v>90</v>
      </c>
      <c r="O7" s="2" t="s">
        <v>91</v>
      </c>
      <c r="P7" s="5" t="s">
        <v>69</v>
      </c>
      <c r="Q7" s="3">
        <v>541218</v>
      </c>
      <c r="R7" s="3">
        <v>180406</v>
      </c>
      <c r="S7" s="3">
        <v>180406</v>
      </c>
      <c r="T7" s="3">
        <v>180406</v>
      </c>
      <c r="U7" s="3"/>
      <c r="V7" s="1">
        <v>44392</v>
      </c>
      <c r="W7" s="1">
        <v>44652</v>
      </c>
      <c r="X7" s="1">
        <v>45017</v>
      </c>
      <c r="Y7" s="34" t="s">
        <v>94</v>
      </c>
    </row>
    <row r="8" spans="1:25" ht="63" customHeight="1" x14ac:dyDescent="0.25">
      <c r="A8" s="35" t="s">
        <v>106</v>
      </c>
      <c r="B8" s="6" t="s">
        <v>105</v>
      </c>
      <c r="C8" s="1">
        <v>44432</v>
      </c>
      <c r="D8" s="4">
        <v>1416</v>
      </c>
      <c r="E8" s="6" t="s">
        <v>149</v>
      </c>
      <c r="F8" s="36" t="s">
        <v>151</v>
      </c>
      <c r="G8" s="1">
        <v>44453</v>
      </c>
      <c r="H8" s="6" t="s">
        <v>142</v>
      </c>
      <c r="I8" s="2" t="s">
        <v>143</v>
      </c>
      <c r="J8" s="2" t="s">
        <v>107</v>
      </c>
      <c r="K8" s="3">
        <v>235320541.12</v>
      </c>
      <c r="L8" s="9">
        <f>K8</f>
        <v>235320541.12</v>
      </c>
      <c r="M8" s="9">
        <f>L8</f>
        <v>235320541.12</v>
      </c>
      <c r="N8" s="2" t="s">
        <v>92</v>
      </c>
      <c r="O8" s="2" t="s">
        <v>2521</v>
      </c>
      <c r="P8" s="5" t="s">
        <v>49</v>
      </c>
      <c r="Q8" s="3">
        <v>39178.300000000003</v>
      </c>
      <c r="R8" s="3">
        <v>31794</v>
      </c>
      <c r="S8" s="3">
        <v>7384.3</v>
      </c>
      <c r="T8" s="3"/>
      <c r="U8" s="5"/>
      <c r="V8" s="1">
        <v>44593</v>
      </c>
      <c r="W8" s="1">
        <v>44682</v>
      </c>
      <c r="X8" s="1"/>
      <c r="Y8" s="7" t="s">
        <v>94</v>
      </c>
    </row>
    <row r="9" spans="1:25" ht="44.25" customHeight="1" x14ac:dyDescent="0.25">
      <c r="A9" s="35" t="s">
        <v>109</v>
      </c>
      <c r="B9" s="6" t="s">
        <v>108</v>
      </c>
      <c r="C9" s="1">
        <v>44432</v>
      </c>
      <c r="D9" s="4">
        <v>1416</v>
      </c>
      <c r="E9" s="6" t="s">
        <v>150</v>
      </c>
      <c r="F9" s="36" t="s">
        <v>152</v>
      </c>
      <c r="G9" s="1">
        <v>44453</v>
      </c>
      <c r="H9" s="6" t="s">
        <v>144</v>
      </c>
      <c r="I9" s="2" t="s">
        <v>101</v>
      </c>
      <c r="J9" s="2" t="s">
        <v>110</v>
      </c>
      <c r="K9" s="3">
        <v>55488105</v>
      </c>
      <c r="L9" s="9">
        <v>44297910</v>
      </c>
      <c r="M9" s="9">
        <v>55488105</v>
      </c>
      <c r="N9" s="2" t="s">
        <v>47</v>
      </c>
      <c r="O9" s="2" t="s">
        <v>103</v>
      </c>
      <c r="P9" s="5" t="s">
        <v>46</v>
      </c>
      <c r="Q9" s="3">
        <v>4435500</v>
      </c>
      <c r="R9" s="3">
        <v>3541000</v>
      </c>
      <c r="S9" s="3">
        <v>894500</v>
      </c>
      <c r="T9" s="3"/>
      <c r="U9" s="4"/>
      <c r="V9" s="1">
        <v>44593</v>
      </c>
      <c r="W9" s="1">
        <v>44652</v>
      </c>
      <c r="X9" s="1"/>
      <c r="Y9" s="34" t="s">
        <v>1531</v>
      </c>
    </row>
    <row r="10" spans="1:25" ht="44.25" customHeight="1" x14ac:dyDescent="0.25">
      <c r="A10" s="35" t="s">
        <v>113</v>
      </c>
      <c r="B10" s="6" t="s">
        <v>112</v>
      </c>
      <c r="C10" s="1">
        <v>44432</v>
      </c>
      <c r="D10" s="4">
        <v>1416</v>
      </c>
      <c r="E10" s="6" t="s">
        <v>169</v>
      </c>
      <c r="F10" s="36" t="s">
        <v>170</v>
      </c>
      <c r="G10" s="1">
        <v>44481</v>
      </c>
      <c r="H10" s="6" t="s">
        <v>171</v>
      </c>
      <c r="I10" s="4" t="s">
        <v>172</v>
      </c>
      <c r="J10" s="2" t="s">
        <v>111</v>
      </c>
      <c r="K10" s="3">
        <v>917378499</v>
      </c>
      <c r="L10" s="9">
        <v>651100223</v>
      </c>
      <c r="M10" s="9">
        <v>917378499</v>
      </c>
      <c r="N10" s="2" t="s">
        <v>173</v>
      </c>
      <c r="O10" s="9" t="s">
        <v>153</v>
      </c>
      <c r="P10" s="5" t="s">
        <v>49</v>
      </c>
      <c r="Q10" s="3">
        <v>257700</v>
      </c>
      <c r="R10" s="3">
        <v>182900</v>
      </c>
      <c r="S10" s="3">
        <v>74800</v>
      </c>
      <c r="T10" s="3"/>
      <c r="U10" s="4"/>
      <c r="V10" s="1">
        <v>44593</v>
      </c>
      <c r="W10" s="1">
        <v>44681</v>
      </c>
      <c r="X10" s="1"/>
      <c r="Y10" s="34" t="s">
        <v>94</v>
      </c>
    </row>
    <row r="11" spans="1:25" ht="63" x14ac:dyDescent="0.25">
      <c r="A11" s="35" t="s">
        <v>115</v>
      </c>
      <c r="B11" s="6" t="s">
        <v>114</v>
      </c>
      <c r="C11" s="1">
        <v>44432</v>
      </c>
      <c r="D11" s="4">
        <v>1416</v>
      </c>
      <c r="E11" s="6" t="s">
        <v>165</v>
      </c>
      <c r="F11" s="36" t="s">
        <v>166</v>
      </c>
      <c r="G11" s="1">
        <v>44481</v>
      </c>
      <c r="H11" s="6" t="s">
        <v>167</v>
      </c>
      <c r="I11" s="2" t="s">
        <v>143</v>
      </c>
      <c r="J11" s="2" t="s">
        <v>116</v>
      </c>
      <c r="K11" s="3">
        <v>993275973.13999999</v>
      </c>
      <c r="L11" s="9">
        <f>K11</f>
        <v>993275973.13999999</v>
      </c>
      <c r="M11" s="9">
        <f>L11</f>
        <v>993275973.13999999</v>
      </c>
      <c r="N11" s="2" t="s">
        <v>92</v>
      </c>
      <c r="O11" s="2" t="s">
        <v>102</v>
      </c>
      <c r="P11" s="5" t="s">
        <v>49</v>
      </c>
      <c r="Q11" s="3">
        <v>165368.5</v>
      </c>
      <c r="R11" s="3">
        <v>134253</v>
      </c>
      <c r="S11" s="3">
        <v>31115.5</v>
      </c>
      <c r="T11" s="3"/>
      <c r="U11" s="5"/>
      <c r="V11" s="1">
        <v>44593</v>
      </c>
      <c r="W11" s="1">
        <v>44682</v>
      </c>
      <c r="X11" s="1"/>
      <c r="Y11" s="7" t="s">
        <v>94</v>
      </c>
    </row>
    <row r="12" spans="1:25" ht="94.5" x14ac:dyDescent="0.25">
      <c r="A12" s="35" t="s">
        <v>117</v>
      </c>
      <c r="B12" s="6" t="s">
        <v>118</v>
      </c>
      <c r="C12" s="1">
        <v>44432</v>
      </c>
      <c r="D12" s="4">
        <v>1416</v>
      </c>
      <c r="E12" s="6" t="s">
        <v>174</v>
      </c>
      <c r="F12" s="36" t="s">
        <v>175</v>
      </c>
      <c r="G12" s="1">
        <v>44475</v>
      </c>
      <c r="H12" s="6" t="s">
        <v>176</v>
      </c>
      <c r="I12" s="2" t="s">
        <v>177</v>
      </c>
      <c r="J12" s="2" t="s">
        <v>119</v>
      </c>
      <c r="K12" s="3">
        <v>726541131.69000006</v>
      </c>
      <c r="L12" s="9">
        <f>K12</f>
        <v>726541131.69000006</v>
      </c>
      <c r="M12" s="9">
        <f>L12</f>
        <v>726541131.69000006</v>
      </c>
      <c r="N12" s="2" t="s">
        <v>644</v>
      </c>
      <c r="O12" s="2" t="s">
        <v>490</v>
      </c>
      <c r="P12" s="5" t="s">
        <v>49</v>
      </c>
      <c r="Q12" s="3">
        <v>598977</v>
      </c>
      <c r="R12" s="3">
        <v>400000</v>
      </c>
      <c r="S12" s="3">
        <v>198977</v>
      </c>
      <c r="T12" s="3"/>
      <c r="U12" s="5"/>
      <c r="V12" s="1">
        <v>44593</v>
      </c>
      <c r="W12" s="1">
        <v>44652</v>
      </c>
      <c r="X12" s="1"/>
      <c r="Y12" s="7" t="s">
        <v>1595</v>
      </c>
    </row>
    <row r="13" spans="1:25" ht="44.25" customHeight="1" x14ac:dyDescent="0.25">
      <c r="A13" s="35" t="s">
        <v>122</v>
      </c>
      <c r="B13" s="6" t="s">
        <v>121</v>
      </c>
      <c r="C13" s="1">
        <v>44432</v>
      </c>
      <c r="D13" s="4">
        <v>1416</v>
      </c>
      <c r="E13" s="6" t="s">
        <v>187</v>
      </c>
      <c r="F13" s="36" t="s">
        <v>188</v>
      </c>
      <c r="G13" s="1">
        <v>44476</v>
      </c>
      <c r="H13" s="6" t="s">
        <v>189</v>
      </c>
      <c r="I13" s="4" t="s">
        <v>172</v>
      </c>
      <c r="J13" s="2" t="s">
        <v>120</v>
      </c>
      <c r="K13" s="3">
        <v>477378567</v>
      </c>
      <c r="L13" s="9">
        <v>338757229.19999999</v>
      </c>
      <c r="M13" s="9">
        <v>477378567</v>
      </c>
      <c r="N13" s="2" t="s">
        <v>173</v>
      </c>
      <c r="O13" s="2" t="s">
        <v>153</v>
      </c>
      <c r="P13" s="5" t="s">
        <v>49</v>
      </c>
      <c r="Q13" s="3">
        <v>134100</v>
      </c>
      <c r="R13" s="3">
        <v>95160</v>
      </c>
      <c r="S13" s="3">
        <v>38940</v>
      </c>
      <c r="T13" s="3"/>
      <c r="U13" s="4"/>
      <c r="V13" s="1">
        <v>44593</v>
      </c>
      <c r="W13" s="1">
        <v>44681</v>
      </c>
      <c r="X13" s="1"/>
      <c r="Y13" s="34" t="s">
        <v>94</v>
      </c>
    </row>
    <row r="14" spans="1:25" ht="44.25" customHeight="1" x14ac:dyDescent="0.25">
      <c r="A14" s="35" t="s">
        <v>124</v>
      </c>
      <c r="B14" s="6" t="s">
        <v>123</v>
      </c>
      <c r="C14" s="1">
        <v>44432</v>
      </c>
      <c r="D14" s="4">
        <v>1416</v>
      </c>
      <c r="E14" s="6" t="s">
        <v>178</v>
      </c>
      <c r="F14" s="36" t="s">
        <v>179</v>
      </c>
      <c r="G14" s="1">
        <v>44481</v>
      </c>
      <c r="H14" s="6" t="s">
        <v>180</v>
      </c>
      <c r="I14" s="4" t="s">
        <v>172</v>
      </c>
      <c r="J14" s="2" t="s">
        <v>120</v>
      </c>
      <c r="K14" s="3">
        <v>912679470.60000002</v>
      </c>
      <c r="L14" s="9">
        <v>647682747.79999995</v>
      </c>
      <c r="M14" s="9">
        <v>912679470.60000002</v>
      </c>
      <c r="N14" s="2" t="s">
        <v>173</v>
      </c>
      <c r="O14" s="9" t="s">
        <v>153</v>
      </c>
      <c r="P14" s="5" t="s">
        <v>49</v>
      </c>
      <c r="Q14" s="3">
        <v>256380</v>
      </c>
      <c r="R14" s="3">
        <v>181940</v>
      </c>
      <c r="S14" s="3">
        <v>74440</v>
      </c>
      <c r="T14" s="3"/>
      <c r="U14" s="4"/>
      <c r="V14" s="1">
        <v>44593</v>
      </c>
      <c r="W14" s="1">
        <v>44681</v>
      </c>
      <c r="X14" s="1"/>
      <c r="Y14" s="34" t="s">
        <v>94</v>
      </c>
    </row>
    <row r="15" spans="1:25" ht="121.5" customHeight="1" x14ac:dyDescent="0.25">
      <c r="A15" s="35" t="s">
        <v>127</v>
      </c>
      <c r="B15" s="6" t="s">
        <v>126</v>
      </c>
      <c r="C15" s="1">
        <v>44432</v>
      </c>
      <c r="D15" s="4">
        <v>1416</v>
      </c>
      <c r="E15" s="6" t="s">
        <v>181</v>
      </c>
      <c r="F15" s="36" t="s">
        <v>182</v>
      </c>
      <c r="G15" s="1">
        <v>44475</v>
      </c>
      <c r="H15" s="6" t="s">
        <v>157</v>
      </c>
      <c r="I15" s="2" t="s">
        <v>104</v>
      </c>
      <c r="J15" s="2" t="s">
        <v>125</v>
      </c>
      <c r="K15" s="3">
        <v>644584400</v>
      </c>
      <c r="L15" s="9">
        <f>K15</f>
        <v>644584400</v>
      </c>
      <c r="M15" s="9">
        <f>L15</f>
        <v>644584400</v>
      </c>
      <c r="N15" s="2" t="s">
        <v>159</v>
      </c>
      <c r="O15" s="2" t="s">
        <v>160</v>
      </c>
      <c r="P15" s="5" t="s">
        <v>128</v>
      </c>
      <c r="Q15" s="3">
        <v>13290400</v>
      </c>
      <c r="R15" s="3">
        <v>13290400</v>
      </c>
      <c r="S15" s="3"/>
      <c r="T15" s="3"/>
      <c r="U15" s="5"/>
      <c r="V15" s="1">
        <v>44576</v>
      </c>
      <c r="W15" s="1"/>
      <c r="X15" s="1"/>
      <c r="Y15" s="7" t="s">
        <v>1531</v>
      </c>
    </row>
    <row r="16" spans="1:25" ht="44.25" customHeight="1" x14ac:dyDescent="0.25">
      <c r="A16" s="35" t="s">
        <v>131</v>
      </c>
      <c r="B16" s="6" t="s">
        <v>130</v>
      </c>
      <c r="C16" s="1">
        <v>44432</v>
      </c>
      <c r="D16" s="4">
        <v>1416</v>
      </c>
      <c r="E16" s="6" t="s">
        <v>147</v>
      </c>
      <c r="F16" s="36" t="s">
        <v>148</v>
      </c>
      <c r="G16" s="1">
        <v>44456</v>
      </c>
      <c r="H16" s="6" t="s">
        <v>145</v>
      </c>
      <c r="I16" s="2" t="s">
        <v>101</v>
      </c>
      <c r="J16" s="2" t="s">
        <v>129</v>
      </c>
      <c r="K16" s="3">
        <v>107012720</v>
      </c>
      <c r="L16" s="9">
        <v>89507400</v>
      </c>
      <c r="M16" s="9">
        <v>107012720</v>
      </c>
      <c r="N16" s="2" t="s">
        <v>47</v>
      </c>
      <c r="O16" s="2" t="s">
        <v>146</v>
      </c>
      <c r="P16" s="5" t="s">
        <v>46</v>
      </c>
      <c r="Q16" s="3">
        <v>8644000</v>
      </c>
      <c r="R16" s="3">
        <v>7230000</v>
      </c>
      <c r="S16" s="3">
        <v>1414000</v>
      </c>
      <c r="T16" s="3">
        <v>0</v>
      </c>
      <c r="U16" s="4"/>
      <c r="V16" s="1">
        <v>44593</v>
      </c>
      <c r="W16" s="1">
        <v>44652</v>
      </c>
      <c r="X16" s="1"/>
      <c r="Y16" s="34" t="s">
        <v>94</v>
      </c>
    </row>
    <row r="17" spans="1:25" ht="44.25" customHeight="1" x14ac:dyDescent="0.25">
      <c r="A17" s="35" t="s">
        <v>420</v>
      </c>
      <c r="B17" s="6" t="s">
        <v>421</v>
      </c>
      <c r="C17" s="1">
        <v>44432</v>
      </c>
      <c r="D17" s="4">
        <v>1416</v>
      </c>
      <c r="E17" s="6" t="s">
        <v>422</v>
      </c>
      <c r="F17" s="36" t="s">
        <v>423</v>
      </c>
      <c r="G17" s="1">
        <v>44477</v>
      </c>
      <c r="H17" s="6" t="s">
        <v>424</v>
      </c>
      <c r="I17" s="4" t="s">
        <v>100</v>
      </c>
      <c r="J17" s="2" t="s">
        <v>425</v>
      </c>
      <c r="K17" s="9">
        <v>889024042.79999995</v>
      </c>
      <c r="L17" s="9">
        <v>977745908.39999998</v>
      </c>
      <c r="M17" s="9">
        <v>977745908.39999998</v>
      </c>
      <c r="N17" s="2" t="s">
        <v>85</v>
      </c>
      <c r="O17" s="2" t="s">
        <v>153</v>
      </c>
      <c r="P17" s="5" t="s">
        <v>49</v>
      </c>
      <c r="Q17" s="3">
        <v>37910</v>
      </c>
      <c r="R17" s="3">
        <v>37910</v>
      </c>
      <c r="S17" s="3"/>
      <c r="T17" s="3"/>
      <c r="U17" s="4"/>
      <c r="V17" s="1">
        <v>44593</v>
      </c>
      <c r="W17" s="1"/>
      <c r="X17" s="1"/>
      <c r="Y17" s="34" t="s">
        <v>94</v>
      </c>
    </row>
    <row r="18" spans="1:25" ht="44.25" customHeight="1" x14ac:dyDescent="0.25">
      <c r="A18" s="35" t="s">
        <v>426</v>
      </c>
      <c r="B18" s="6" t="s">
        <v>427</v>
      </c>
      <c r="C18" s="1">
        <v>44432</v>
      </c>
      <c r="D18" s="4">
        <v>1416</v>
      </c>
      <c r="E18" s="6" t="s">
        <v>428</v>
      </c>
      <c r="F18" s="36" t="s">
        <v>429</v>
      </c>
      <c r="G18" s="1">
        <v>44477</v>
      </c>
      <c r="H18" s="6" t="s">
        <v>430</v>
      </c>
      <c r="I18" s="4" t="s">
        <v>100</v>
      </c>
      <c r="J18" s="2" t="s">
        <v>425</v>
      </c>
      <c r="K18" s="3">
        <v>988062404.39999998</v>
      </c>
      <c r="L18" s="9">
        <v>1086842853.5999999</v>
      </c>
      <c r="M18" s="9">
        <v>1086842853.5999999</v>
      </c>
      <c r="N18" s="2" t="s">
        <v>85</v>
      </c>
      <c r="O18" s="2" t="s">
        <v>153</v>
      </c>
      <c r="P18" s="5" t="s">
        <v>49</v>
      </c>
      <c r="Q18" s="3">
        <v>42140</v>
      </c>
      <c r="R18" s="3">
        <v>42140</v>
      </c>
      <c r="S18" s="3"/>
      <c r="T18" s="3"/>
      <c r="U18" s="4"/>
      <c r="V18" s="1">
        <v>44593</v>
      </c>
      <c r="W18" s="1"/>
      <c r="X18" s="1"/>
      <c r="Y18" s="34" t="s">
        <v>94</v>
      </c>
    </row>
    <row r="19" spans="1:25" ht="44.25" customHeight="1" x14ac:dyDescent="0.25">
      <c r="A19" s="35" t="s">
        <v>431</v>
      </c>
      <c r="B19" s="6" t="s">
        <v>432</v>
      </c>
      <c r="C19" s="1">
        <v>44432</v>
      </c>
      <c r="D19" s="4">
        <v>1416</v>
      </c>
      <c r="E19" s="6" t="s">
        <v>433</v>
      </c>
      <c r="F19" s="36" t="s">
        <v>434</v>
      </c>
      <c r="G19" s="1">
        <v>44477</v>
      </c>
      <c r="H19" s="6" t="s">
        <v>435</v>
      </c>
      <c r="I19" s="4" t="s">
        <v>100</v>
      </c>
      <c r="J19" s="2" t="s">
        <v>72</v>
      </c>
      <c r="K19" s="3">
        <v>867875226</v>
      </c>
      <c r="L19" s="9">
        <v>946496958.30999994</v>
      </c>
      <c r="M19" s="9">
        <v>946496958.30999994</v>
      </c>
      <c r="N19" s="2" t="s">
        <v>85</v>
      </c>
      <c r="O19" s="2" t="s">
        <v>153</v>
      </c>
      <c r="P19" s="5" t="s">
        <v>49</v>
      </c>
      <c r="Q19" s="38">
        <v>36698.389000000003</v>
      </c>
      <c r="R19" s="38">
        <v>36698.389000000003</v>
      </c>
      <c r="S19" s="3"/>
      <c r="T19" s="3"/>
      <c r="U19" s="4"/>
      <c r="V19" s="1">
        <v>44593</v>
      </c>
      <c r="W19" s="1"/>
      <c r="X19" s="1"/>
      <c r="Y19" s="34" t="s">
        <v>94</v>
      </c>
    </row>
    <row r="20" spans="1:25" ht="94.5" customHeight="1" x14ac:dyDescent="0.25">
      <c r="A20" s="35" t="s">
        <v>134</v>
      </c>
      <c r="B20" s="6" t="s">
        <v>133</v>
      </c>
      <c r="C20" s="1">
        <v>44432</v>
      </c>
      <c r="D20" s="4">
        <v>1416</v>
      </c>
      <c r="E20" s="6" t="s">
        <v>193</v>
      </c>
      <c r="F20" s="36" t="s">
        <v>194</v>
      </c>
      <c r="G20" s="1">
        <v>44475</v>
      </c>
      <c r="H20" s="6" t="s">
        <v>154</v>
      </c>
      <c r="I20" s="2" t="s">
        <v>104</v>
      </c>
      <c r="J20" s="2" t="s">
        <v>132</v>
      </c>
      <c r="K20" s="3">
        <v>2930740060.5</v>
      </c>
      <c r="L20" s="9">
        <f>K20</f>
        <v>2930740060.5</v>
      </c>
      <c r="M20" s="9">
        <v>5861480121</v>
      </c>
      <c r="N20" s="2" t="s">
        <v>99</v>
      </c>
      <c r="O20" s="2" t="s">
        <v>155</v>
      </c>
      <c r="P20" s="5" t="s">
        <v>49</v>
      </c>
      <c r="Q20" s="3">
        <v>995310</v>
      </c>
      <c r="R20" s="3">
        <v>497655</v>
      </c>
      <c r="S20" s="3">
        <v>181245</v>
      </c>
      <c r="T20" s="3">
        <v>316410</v>
      </c>
      <c r="U20" s="3"/>
      <c r="V20" s="1">
        <v>44681</v>
      </c>
      <c r="W20" s="1">
        <v>44941</v>
      </c>
      <c r="X20" s="1">
        <v>45046</v>
      </c>
      <c r="Y20" s="7" t="s">
        <v>94</v>
      </c>
    </row>
    <row r="21" spans="1:25" ht="63" customHeight="1" x14ac:dyDescent="0.25">
      <c r="A21" s="35" t="s">
        <v>136</v>
      </c>
      <c r="B21" s="6" t="s">
        <v>137</v>
      </c>
      <c r="C21" s="1">
        <v>44446</v>
      </c>
      <c r="D21" s="4" t="s">
        <v>63</v>
      </c>
      <c r="E21" s="6" t="s">
        <v>190</v>
      </c>
      <c r="F21" s="36" t="s">
        <v>191</v>
      </c>
      <c r="G21" s="1">
        <v>44476</v>
      </c>
      <c r="H21" s="6" t="s">
        <v>192</v>
      </c>
      <c r="I21" s="2" t="s">
        <v>100</v>
      </c>
      <c r="J21" s="2" t="s">
        <v>135</v>
      </c>
      <c r="K21" s="3">
        <v>493873856.39999998</v>
      </c>
      <c r="L21" s="9">
        <f>K21</f>
        <v>493873856.39999998</v>
      </c>
      <c r="M21" s="9">
        <v>493873856.39999998</v>
      </c>
      <c r="N21" s="2" t="s">
        <v>186</v>
      </c>
      <c r="O21" s="2" t="s">
        <v>168</v>
      </c>
      <c r="P21" s="5" t="s">
        <v>59</v>
      </c>
      <c r="Q21" s="3">
        <v>13044740</v>
      </c>
      <c r="R21" s="3">
        <v>13044740</v>
      </c>
      <c r="S21" s="3"/>
      <c r="T21" s="3"/>
      <c r="U21" s="5"/>
      <c r="V21" s="1">
        <v>44576</v>
      </c>
      <c r="W21" s="1"/>
      <c r="X21" s="1"/>
      <c r="Y21" s="7" t="s">
        <v>1531</v>
      </c>
    </row>
    <row r="22" spans="1:25" ht="63" customHeight="1" x14ac:dyDescent="0.25">
      <c r="A22" s="35" t="s">
        <v>139</v>
      </c>
      <c r="B22" s="6" t="s">
        <v>138</v>
      </c>
      <c r="C22" s="1">
        <v>44446</v>
      </c>
      <c r="D22" s="4" t="s">
        <v>63</v>
      </c>
      <c r="E22" s="6" t="s">
        <v>162</v>
      </c>
      <c r="F22" s="36" t="s">
        <v>163</v>
      </c>
      <c r="G22" s="1">
        <v>44477</v>
      </c>
      <c r="H22" s="6" t="s">
        <v>164</v>
      </c>
      <c r="I22" s="2" t="s">
        <v>100</v>
      </c>
      <c r="J22" s="2" t="s">
        <v>135</v>
      </c>
      <c r="K22" s="3">
        <v>492055062</v>
      </c>
      <c r="L22" s="9">
        <f>K22</f>
        <v>492055062</v>
      </c>
      <c r="M22" s="9">
        <v>492055062</v>
      </c>
      <c r="N22" s="2" t="s">
        <v>186</v>
      </c>
      <c r="O22" s="2" t="s">
        <v>168</v>
      </c>
      <c r="P22" s="5" t="s">
        <v>59</v>
      </c>
      <c r="Q22" s="3">
        <v>12996700</v>
      </c>
      <c r="R22" s="3">
        <v>12996700</v>
      </c>
      <c r="S22" s="3"/>
      <c r="T22" s="3"/>
      <c r="U22" s="5"/>
      <c r="V22" s="1">
        <v>44576</v>
      </c>
      <c r="W22" s="1"/>
      <c r="X22" s="1"/>
      <c r="Y22" s="7" t="s">
        <v>1531</v>
      </c>
    </row>
    <row r="23" spans="1:25" ht="63" customHeight="1" x14ac:dyDescent="0.25">
      <c r="A23" s="35" t="s">
        <v>141</v>
      </c>
      <c r="B23" s="6" t="s">
        <v>140</v>
      </c>
      <c r="C23" s="1">
        <v>44446</v>
      </c>
      <c r="D23" s="4" t="s">
        <v>63</v>
      </c>
      <c r="E23" s="6" t="s">
        <v>183</v>
      </c>
      <c r="F23" s="36" t="s">
        <v>184</v>
      </c>
      <c r="G23" s="1">
        <v>44476</v>
      </c>
      <c r="H23" s="6" t="s">
        <v>185</v>
      </c>
      <c r="I23" s="2" t="s">
        <v>100</v>
      </c>
      <c r="J23" s="2" t="s">
        <v>135</v>
      </c>
      <c r="K23" s="3">
        <v>497500655.10000002</v>
      </c>
      <c r="L23" s="9">
        <f>K23</f>
        <v>497500655.10000002</v>
      </c>
      <c r="M23" s="9">
        <v>497500655.10000002</v>
      </c>
      <c r="N23" s="2" t="s">
        <v>186</v>
      </c>
      <c r="O23" s="2" t="s">
        <v>168</v>
      </c>
      <c r="P23" s="5" t="s">
        <v>59</v>
      </c>
      <c r="Q23" s="3">
        <v>13140535</v>
      </c>
      <c r="R23" s="3">
        <v>13140535</v>
      </c>
      <c r="S23" s="3"/>
      <c r="T23" s="3"/>
      <c r="U23" s="5"/>
      <c r="V23" s="1">
        <v>44576</v>
      </c>
      <c r="W23" s="1"/>
      <c r="X23" s="1"/>
      <c r="Y23" s="7" t="s">
        <v>1531</v>
      </c>
    </row>
    <row r="24" spans="1:25" ht="150" customHeight="1" x14ac:dyDescent="0.25">
      <c r="A24" s="35" t="s">
        <v>225</v>
      </c>
      <c r="B24" s="6" t="s">
        <v>201</v>
      </c>
      <c r="C24" s="1">
        <v>44526</v>
      </c>
      <c r="D24" s="4">
        <v>1416</v>
      </c>
      <c r="E24" s="6" t="s">
        <v>752</v>
      </c>
      <c r="F24" s="39" t="s">
        <v>751</v>
      </c>
      <c r="G24" s="1">
        <v>44557</v>
      </c>
      <c r="H24" s="6" t="s">
        <v>488</v>
      </c>
      <c r="I24" s="2" t="s">
        <v>101</v>
      </c>
      <c r="J24" s="2" t="s">
        <v>213</v>
      </c>
      <c r="K24" s="3">
        <v>712977738</v>
      </c>
      <c r="L24" s="9">
        <f t="shared" ref="L24:L32" si="0">K24</f>
        <v>712977738</v>
      </c>
      <c r="M24" s="9">
        <v>1425955476</v>
      </c>
      <c r="N24" s="2" t="s">
        <v>476</v>
      </c>
      <c r="O24" s="2" t="s">
        <v>477</v>
      </c>
      <c r="P24" s="5" t="s">
        <v>46</v>
      </c>
      <c r="Q24" s="3">
        <f>R24+S24+T24</f>
        <v>196412600</v>
      </c>
      <c r="R24" s="5">
        <v>11520500</v>
      </c>
      <c r="S24" s="5">
        <v>86685800</v>
      </c>
      <c r="T24" s="3">
        <v>98206300</v>
      </c>
      <c r="U24" s="5"/>
      <c r="V24" s="1">
        <v>44607</v>
      </c>
      <c r="W24" s="1">
        <v>44743</v>
      </c>
      <c r="X24" s="1">
        <v>45108</v>
      </c>
      <c r="Y24" s="7" t="s">
        <v>94</v>
      </c>
    </row>
    <row r="25" spans="1:25" ht="157.5" x14ac:dyDescent="0.25">
      <c r="A25" s="35" t="s">
        <v>226</v>
      </c>
      <c r="B25" s="6" t="s">
        <v>202</v>
      </c>
      <c r="C25" s="1">
        <v>44526</v>
      </c>
      <c r="D25" s="4">
        <v>1416</v>
      </c>
      <c r="E25" s="6" t="s">
        <v>754</v>
      </c>
      <c r="F25" s="39" t="s">
        <v>753</v>
      </c>
      <c r="G25" s="1">
        <v>44554</v>
      </c>
      <c r="H25" s="6" t="s">
        <v>474</v>
      </c>
      <c r="I25" s="2" t="s">
        <v>101</v>
      </c>
      <c r="J25" s="2" t="s">
        <v>214</v>
      </c>
      <c r="K25" s="3">
        <v>872173070.91999996</v>
      </c>
      <c r="L25" s="9">
        <f t="shared" si="0"/>
        <v>872173070.91999996</v>
      </c>
      <c r="M25" s="9">
        <v>1744346141.8399999</v>
      </c>
      <c r="N25" s="2" t="s">
        <v>478</v>
      </c>
      <c r="O25" s="2" t="s">
        <v>479</v>
      </c>
      <c r="P25" s="5" t="s">
        <v>46</v>
      </c>
      <c r="Q25" s="3">
        <f>R25+S25+T25</f>
        <v>162567208</v>
      </c>
      <c r="R25" s="5">
        <v>33894400</v>
      </c>
      <c r="S25" s="5">
        <v>47389204</v>
      </c>
      <c r="T25" s="3">
        <v>81283604</v>
      </c>
      <c r="U25" s="5"/>
      <c r="V25" s="1">
        <v>44607</v>
      </c>
      <c r="W25" s="1">
        <v>44743</v>
      </c>
      <c r="X25" s="1">
        <v>45108</v>
      </c>
      <c r="Y25" s="7" t="s">
        <v>94</v>
      </c>
    </row>
    <row r="26" spans="1:25" ht="252" customHeight="1" x14ac:dyDescent="0.25">
      <c r="A26" s="35" t="s">
        <v>227</v>
      </c>
      <c r="B26" s="6" t="s">
        <v>203</v>
      </c>
      <c r="C26" s="1">
        <v>44526</v>
      </c>
      <c r="D26" s="4">
        <v>1416</v>
      </c>
      <c r="E26" s="6" t="s">
        <v>756</v>
      </c>
      <c r="F26" s="39" t="s">
        <v>755</v>
      </c>
      <c r="G26" s="1">
        <v>44554</v>
      </c>
      <c r="H26" s="6" t="s">
        <v>475</v>
      </c>
      <c r="I26" s="2" t="s">
        <v>101</v>
      </c>
      <c r="J26" s="2" t="s">
        <v>215</v>
      </c>
      <c r="K26" s="3">
        <v>1770314931.8399999</v>
      </c>
      <c r="L26" s="9">
        <f t="shared" si="0"/>
        <v>1770314931.8399999</v>
      </c>
      <c r="M26" s="9">
        <v>5591158343.6800003</v>
      </c>
      <c r="N26" s="2" t="s">
        <v>476</v>
      </c>
      <c r="O26" s="2" t="s">
        <v>477</v>
      </c>
      <c r="P26" s="5" t="s">
        <v>46</v>
      </c>
      <c r="Q26" s="3">
        <f>R26+S26+T26</f>
        <v>768016256</v>
      </c>
      <c r="R26" s="5">
        <v>140833000</v>
      </c>
      <c r="S26" s="5">
        <v>243175128</v>
      </c>
      <c r="T26" s="3">
        <v>384008128</v>
      </c>
      <c r="U26" s="5"/>
      <c r="V26" s="1">
        <v>44607</v>
      </c>
      <c r="W26" s="1">
        <v>44743</v>
      </c>
      <c r="X26" s="1">
        <v>45108</v>
      </c>
      <c r="Y26" s="7" t="s">
        <v>94</v>
      </c>
    </row>
    <row r="27" spans="1:25" ht="78.75" customHeight="1" x14ac:dyDescent="0.25">
      <c r="A27" s="35" t="s">
        <v>228</v>
      </c>
      <c r="B27" s="6" t="s">
        <v>204</v>
      </c>
      <c r="C27" s="1">
        <v>44526</v>
      </c>
      <c r="D27" s="4">
        <v>1416</v>
      </c>
      <c r="E27" s="6" t="s">
        <v>500</v>
      </c>
      <c r="F27" s="36" t="s">
        <v>499</v>
      </c>
      <c r="G27" s="1">
        <v>44547</v>
      </c>
      <c r="H27" s="6" t="s">
        <v>377</v>
      </c>
      <c r="I27" s="2" t="s">
        <v>104</v>
      </c>
      <c r="J27" s="2" t="s">
        <v>216</v>
      </c>
      <c r="K27" s="3">
        <v>184688240</v>
      </c>
      <c r="L27" s="9">
        <f t="shared" si="0"/>
        <v>184688240</v>
      </c>
      <c r="M27" s="9">
        <f t="shared" ref="M27:M32" si="1">L27</f>
        <v>184688240</v>
      </c>
      <c r="N27" s="2" t="s">
        <v>159</v>
      </c>
      <c r="O27" s="2" t="s">
        <v>382</v>
      </c>
      <c r="P27" s="5" t="s">
        <v>51</v>
      </c>
      <c r="Q27" s="3">
        <v>3618500</v>
      </c>
      <c r="R27" s="5"/>
      <c r="S27" s="5"/>
      <c r="T27" s="3"/>
      <c r="U27" s="5"/>
      <c r="V27" s="1">
        <v>44682</v>
      </c>
      <c r="W27" s="1"/>
      <c r="X27" s="1"/>
      <c r="Y27" s="7" t="s">
        <v>94</v>
      </c>
    </row>
    <row r="28" spans="1:25" ht="75" x14ac:dyDescent="0.25">
      <c r="A28" s="35" t="s">
        <v>229</v>
      </c>
      <c r="B28" s="6" t="s">
        <v>205</v>
      </c>
      <c r="C28" s="1">
        <v>44526</v>
      </c>
      <c r="D28" s="4">
        <v>1416</v>
      </c>
      <c r="E28" s="6" t="s">
        <v>758</v>
      </c>
      <c r="F28" s="39" t="s">
        <v>757</v>
      </c>
      <c r="G28" s="1">
        <v>44557</v>
      </c>
      <c r="H28" s="6" t="s">
        <v>636</v>
      </c>
      <c r="I28" s="2" t="s">
        <v>101</v>
      </c>
      <c r="J28" s="2" t="s">
        <v>217</v>
      </c>
      <c r="K28" s="3">
        <v>581087212</v>
      </c>
      <c r="L28" s="9">
        <f t="shared" si="0"/>
        <v>581087212</v>
      </c>
      <c r="M28" s="9">
        <f t="shared" si="1"/>
        <v>581087212</v>
      </c>
      <c r="N28" s="2" t="s">
        <v>637</v>
      </c>
      <c r="O28" s="2" t="s">
        <v>628</v>
      </c>
      <c r="P28" s="5" t="s">
        <v>51</v>
      </c>
      <c r="Q28" s="3">
        <f>R28+S28</f>
        <v>3305200</v>
      </c>
      <c r="R28" s="5">
        <v>2496000</v>
      </c>
      <c r="S28" s="5">
        <v>809200</v>
      </c>
      <c r="T28" s="3"/>
      <c r="U28" s="5"/>
      <c r="V28" s="1">
        <v>44607</v>
      </c>
      <c r="W28" s="1">
        <v>44666</v>
      </c>
      <c r="X28" s="1"/>
      <c r="Y28" s="2" t="s">
        <v>94</v>
      </c>
    </row>
    <row r="29" spans="1:25" ht="183.75" customHeight="1" x14ac:dyDescent="0.25">
      <c r="A29" s="35" t="s">
        <v>230</v>
      </c>
      <c r="B29" s="6" t="s">
        <v>206</v>
      </c>
      <c r="C29" s="1">
        <v>44526</v>
      </c>
      <c r="D29" s="4">
        <v>1416</v>
      </c>
      <c r="E29" s="6" t="s">
        <v>760</v>
      </c>
      <c r="F29" s="39" t="s">
        <v>759</v>
      </c>
      <c r="G29" s="1">
        <v>44557</v>
      </c>
      <c r="H29" s="6" t="s">
        <v>638</v>
      </c>
      <c r="I29" s="2" t="s">
        <v>101</v>
      </c>
      <c r="J29" s="2" t="s">
        <v>219</v>
      </c>
      <c r="K29" s="3">
        <v>539346336</v>
      </c>
      <c r="L29" s="9">
        <f t="shared" si="0"/>
        <v>539346336</v>
      </c>
      <c r="M29" s="9">
        <f t="shared" si="1"/>
        <v>539346336</v>
      </c>
      <c r="N29" s="2" t="s">
        <v>639</v>
      </c>
      <c r="O29" s="2" t="s">
        <v>640</v>
      </c>
      <c r="P29" s="5" t="s">
        <v>46</v>
      </c>
      <c r="Q29" s="3">
        <f>R29+S29</f>
        <v>42535200</v>
      </c>
      <c r="R29" s="5">
        <v>23778000</v>
      </c>
      <c r="S29" s="5">
        <v>18757200</v>
      </c>
      <c r="T29" s="3"/>
      <c r="U29" s="5"/>
      <c r="V29" s="1">
        <v>44607</v>
      </c>
      <c r="W29" s="1">
        <v>44743</v>
      </c>
      <c r="X29" s="1"/>
      <c r="Y29" s="2" t="s">
        <v>94</v>
      </c>
    </row>
    <row r="30" spans="1:25" ht="94.5" customHeight="1" x14ac:dyDescent="0.25">
      <c r="A30" s="35" t="s">
        <v>231</v>
      </c>
      <c r="B30" s="6" t="s">
        <v>207</v>
      </c>
      <c r="C30" s="1">
        <v>44526</v>
      </c>
      <c r="D30" s="4">
        <v>1416</v>
      </c>
      <c r="E30" s="6" t="s">
        <v>762</v>
      </c>
      <c r="F30" s="39" t="s">
        <v>761</v>
      </c>
      <c r="G30" s="1">
        <v>44554</v>
      </c>
      <c r="H30" s="6" t="s">
        <v>473</v>
      </c>
      <c r="I30" s="2" t="s">
        <v>101</v>
      </c>
      <c r="J30" s="2" t="s">
        <v>220</v>
      </c>
      <c r="K30" s="3">
        <v>332455200</v>
      </c>
      <c r="L30" s="9">
        <f t="shared" si="0"/>
        <v>332455200</v>
      </c>
      <c r="M30" s="9">
        <f t="shared" si="1"/>
        <v>332455200</v>
      </c>
      <c r="N30" s="2" t="s">
        <v>645</v>
      </c>
      <c r="O30" s="2" t="s">
        <v>103</v>
      </c>
      <c r="P30" s="5" t="s">
        <v>46</v>
      </c>
      <c r="Q30" s="3">
        <f>R30+S30</f>
        <v>25872000</v>
      </c>
      <c r="R30" s="5">
        <v>3312000</v>
      </c>
      <c r="S30" s="5">
        <v>22560000</v>
      </c>
      <c r="T30" s="3"/>
      <c r="U30" s="5"/>
      <c r="V30" s="1">
        <v>44607</v>
      </c>
      <c r="W30" s="1">
        <v>44743</v>
      </c>
      <c r="X30" s="1"/>
      <c r="Y30" s="7" t="s">
        <v>94</v>
      </c>
    </row>
    <row r="31" spans="1:25" ht="94.5" customHeight="1" x14ac:dyDescent="0.25">
      <c r="A31" s="35" t="s">
        <v>232</v>
      </c>
      <c r="B31" s="6" t="s">
        <v>208</v>
      </c>
      <c r="C31" s="1">
        <v>44526</v>
      </c>
      <c r="D31" s="4">
        <v>1416</v>
      </c>
      <c r="E31" s="6" t="s">
        <v>502</v>
      </c>
      <c r="F31" s="36" t="s">
        <v>501</v>
      </c>
      <c r="G31" s="1">
        <v>44547</v>
      </c>
      <c r="H31" s="6" t="s">
        <v>379</v>
      </c>
      <c r="I31" s="2" t="s">
        <v>101</v>
      </c>
      <c r="J31" s="2" t="s">
        <v>218</v>
      </c>
      <c r="K31" s="3">
        <v>88117578</v>
      </c>
      <c r="L31" s="9">
        <f t="shared" si="0"/>
        <v>88117578</v>
      </c>
      <c r="M31" s="9">
        <f t="shared" si="1"/>
        <v>88117578</v>
      </c>
      <c r="N31" s="2" t="s">
        <v>645</v>
      </c>
      <c r="O31" s="2" t="s">
        <v>103</v>
      </c>
      <c r="P31" s="5" t="s">
        <v>46</v>
      </c>
      <c r="Q31" s="3">
        <v>3534600</v>
      </c>
      <c r="R31" s="5">
        <v>3534600</v>
      </c>
      <c r="S31" s="5"/>
      <c r="T31" s="3"/>
      <c r="U31" s="5"/>
      <c r="V31" s="1">
        <v>44607</v>
      </c>
      <c r="W31" s="1"/>
      <c r="X31" s="1"/>
      <c r="Y31" s="7" t="s">
        <v>1531</v>
      </c>
    </row>
    <row r="32" spans="1:25" ht="78.75" customHeight="1" x14ac:dyDescent="0.25">
      <c r="A32" s="35" t="s">
        <v>233</v>
      </c>
      <c r="B32" s="6" t="s">
        <v>209</v>
      </c>
      <c r="C32" s="1">
        <v>44526</v>
      </c>
      <c r="D32" s="4">
        <v>1416</v>
      </c>
      <c r="E32" s="6" t="s">
        <v>504</v>
      </c>
      <c r="F32" s="36" t="s">
        <v>503</v>
      </c>
      <c r="G32" s="1">
        <v>44547</v>
      </c>
      <c r="H32" s="6" t="s">
        <v>378</v>
      </c>
      <c r="I32" s="2" t="s">
        <v>100</v>
      </c>
      <c r="J32" s="2" t="s">
        <v>221</v>
      </c>
      <c r="K32" s="3">
        <v>123166056</v>
      </c>
      <c r="L32" s="9">
        <f t="shared" si="0"/>
        <v>123166056</v>
      </c>
      <c r="M32" s="9">
        <f t="shared" si="1"/>
        <v>123166056</v>
      </c>
      <c r="N32" s="2" t="s">
        <v>485</v>
      </c>
      <c r="O32" s="2" t="s">
        <v>382</v>
      </c>
      <c r="P32" s="5" t="s">
        <v>46</v>
      </c>
      <c r="Q32" s="3">
        <v>8205600</v>
      </c>
      <c r="R32" s="5">
        <v>8205600</v>
      </c>
      <c r="S32" s="5"/>
      <c r="T32" s="3"/>
      <c r="U32" s="5"/>
      <c r="V32" s="1">
        <v>44593</v>
      </c>
      <c r="W32" s="1"/>
      <c r="X32" s="1"/>
      <c r="Y32" s="7" t="s">
        <v>1531</v>
      </c>
    </row>
    <row r="33" spans="1:25" ht="78.75" customHeight="1" x14ac:dyDescent="0.25">
      <c r="A33" s="35" t="s">
        <v>234</v>
      </c>
      <c r="B33" s="6" t="s">
        <v>210</v>
      </c>
      <c r="C33" s="1">
        <v>44526</v>
      </c>
      <c r="D33" s="4">
        <v>1416</v>
      </c>
      <c r="E33" s="6" t="s">
        <v>498</v>
      </c>
      <c r="F33" s="36" t="s">
        <v>497</v>
      </c>
      <c r="G33" s="1">
        <v>44547</v>
      </c>
      <c r="H33" s="6" t="s">
        <v>380</v>
      </c>
      <c r="I33" s="2" t="s">
        <v>101</v>
      </c>
      <c r="J33" s="2" t="s">
        <v>222</v>
      </c>
      <c r="K33" s="3">
        <v>33005448</v>
      </c>
      <c r="L33" s="9">
        <v>33005448</v>
      </c>
      <c r="M33" s="9">
        <v>66010896</v>
      </c>
      <c r="N33" s="2" t="s">
        <v>384</v>
      </c>
      <c r="O33" s="2" t="s">
        <v>103</v>
      </c>
      <c r="P33" s="5" t="s">
        <v>46</v>
      </c>
      <c r="Q33" s="3">
        <f>R33+S33+T33</f>
        <v>8366400</v>
      </c>
      <c r="R33" s="5">
        <v>461750</v>
      </c>
      <c r="S33" s="5">
        <v>3721450</v>
      </c>
      <c r="T33" s="3">
        <v>4183200</v>
      </c>
      <c r="U33" s="5"/>
      <c r="V33" s="1">
        <v>44607</v>
      </c>
      <c r="W33" s="1">
        <v>44743</v>
      </c>
      <c r="X33" s="1">
        <v>45108</v>
      </c>
      <c r="Y33" s="7" t="s">
        <v>94</v>
      </c>
    </row>
    <row r="34" spans="1:25" ht="78.75" customHeight="1" x14ac:dyDescent="0.25">
      <c r="A34" s="35" t="s">
        <v>235</v>
      </c>
      <c r="B34" s="6" t="s">
        <v>211</v>
      </c>
      <c r="C34" s="1">
        <v>44526</v>
      </c>
      <c r="D34" s="4">
        <v>1416</v>
      </c>
      <c r="E34" s="6" t="s">
        <v>494</v>
      </c>
      <c r="F34" s="36" t="s">
        <v>495</v>
      </c>
      <c r="G34" s="1">
        <v>44547</v>
      </c>
      <c r="H34" s="6" t="s">
        <v>381</v>
      </c>
      <c r="I34" s="2" t="s">
        <v>101</v>
      </c>
      <c r="J34" s="2" t="s">
        <v>223</v>
      </c>
      <c r="K34" s="3">
        <v>3053610</v>
      </c>
      <c r="L34" s="9">
        <v>3053610</v>
      </c>
      <c r="M34" s="9">
        <v>6107220</v>
      </c>
      <c r="N34" s="2" t="s">
        <v>385</v>
      </c>
      <c r="O34" s="2" t="s">
        <v>382</v>
      </c>
      <c r="P34" s="5" t="s">
        <v>46</v>
      </c>
      <c r="Q34" s="3">
        <f>R34+S34+T34</f>
        <v>786000</v>
      </c>
      <c r="R34" s="5">
        <v>196500</v>
      </c>
      <c r="S34" s="5">
        <v>196500</v>
      </c>
      <c r="T34" s="3">
        <v>393000</v>
      </c>
      <c r="U34" s="5"/>
      <c r="V34" s="1">
        <v>44607</v>
      </c>
      <c r="W34" s="1">
        <v>44743</v>
      </c>
      <c r="X34" s="1">
        <v>45108</v>
      </c>
      <c r="Y34" s="7" t="s">
        <v>94</v>
      </c>
    </row>
    <row r="35" spans="1:25" ht="157.5" x14ac:dyDescent="0.25">
      <c r="A35" s="35" t="s">
        <v>236</v>
      </c>
      <c r="B35" s="6" t="s">
        <v>212</v>
      </c>
      <c r="C35" s="1">
        <v>44526</v>
      </c>
      <c r="D35" s="4">
        <v>1416</v>
      </c>
      <c r="E35" s="6" t="s">
        <v>764</v>
      </c>
      <c r="F35" s="39" t="s">
        <v>763</v>
      </c>
      <c r="G35" s="1">
        <v>44557</v>
      </c>
      <c r="H35" s="6" t="s">
        <v>493</v>
      </c>
      <c r="I35" s="2" t="s">
        <v>101</v>
      </c>
      <c r="J35" s="2" t="s">
        <v>224</v>
      </c>
      <c r="K35" s="3">
        <v>280956446</v>
      </c>
      <c r="L35" s="9">
        <v>280956466</v>
      </c>
      <c r="M35" s="9">
        <v>561912932</v>
      </c>
      <c r="N35" s="2" t="s">
        <v>478</v>
      </c>
      <c r="O35" s="2" t="s">
        <v>479</v>
      </c>
      <c r="P35" s="5" t="s">
        <v>46</v>
      </c>
      <c r="Q35" s="3">
        <f>R35+S35+T35</f>
        <v>52368400</v>
      </c>
      <c r="R35" s="5">
        <v>11609400</v>
      </c>
      <c r="S35" s="5">
        <v>14574800</v>
      </c>
      <c r="T35" s="3">
        <v>26184200</v>
      </c>
      <c r="U35" s="5"/>
      <c r="V35" s="1">
        <v>44607</v>
      </c>
      <c r="W35" s="1">
        <v>44743</v>
      </c>
      <c r="X35" s="1">
        <v>45108</v>
      </c>
      <c r="Y35" s="2" t="s">
        <v>94</v>
      </c>
    </row>
    <row r="36" spans="1:25" ht="78.75" customHeight="1" x14ac:dyDescent="0.25">
      <c r="A36" s="35" t="s">
        <v>247</v>
      </c>
      <c r="B36" s="6" t="s">
        <v>237</v>
      </c>
      <c r="C36" s="1">
        <v>44532</v>
      </c>
      <c r="D36" s="4">
        <v>1416</v>
      </c>
      <c r="E36" s="6" t="s">
        <v>505</v>
      </c>
      <c r="F36" s="36" t="s">
        <v>496</v>
      </c>
      <c r="G36" s="1">
        <v>44551</v>
      </c>
      <c r="H36" s="6" t="s">
        <v>506</v>
      </c>
      <c r="I36" s="2" t="s">
        <v>507</v>
      </c>
      <c r="J36" s="2" t="s">
        <v>254</v>
      </c>
      <c r="K36" s="3">
        <v>250865221.19999999</v>
      </c>
      <c r="L36" s="9">
        <f t="shared" ref="L36:L43" si="2">K36</f>
        <v>250865221.19999999</v>
      </c>
      <c r="M36" s="9">
        <f t="shared" ref="M36:M58" si="3">L36</f>
        <v>250865221.19999999</v>
      </c>
      <c r="N36" s="2" t="s">
        <v>509</v>
      </c>
      <c r="O36" s="2" t="s">
        <v>510</v>
      </c>
      <c r="P36" s="5" t="s">
        <v>248</v>
      </c>
      <c r="Q36" s="3">
        <v>1758360</v>
      </c>
      <c r="R36" s="3">
        <v>1758360</v>
      </c>
      <c r="S36" s="3"/>
      <c r="T36" s="3"/>
      <c r="U36" s="5"/>
      <c r="V36" s="1">
        <v>44607</v>
      </c>
      <c r="W36" s="1"/>
      <c r="X36" s="1"/>
      <c r="Y36" s="7" t="s">
        <v>1531</v>
      </c>
    </row>
    <row r="37" spans="1:25" ht="75" x14ac:dyDescent="0.25">
      <c r="A37" s="35" t="s">
        <v>249</v>
      </c>
      <c r="B37" s="6" t="s">
        <v>238</v>
      </c>
      <c r="C37" s="1">
        <v>44532</v>
      </c>
      <c r="D37" s="4">
        <v>1416</v>
      </c>
      <c r="E37" s="6" t="s">
        <v>829</v>
      </c>
      <c r="F37" s="39" t="s">
        <v>717</v>
      </c>
      <c r="G37" s="1">
        <v>44580</v>
      </c>
      <c r="H37" s="6" t="s">
        <v>718</v>
      </c>
      <c r="I37" s="2" t="s">
        <v>719</v>
      </c>
      <c r="J37" s="2" t="s">
        <v>250</v>
      </c>
      <c r="K37" s="3">
        <v>694016200.79999995</v>
      </c>
      <c r="L37" s="9">
        <f t="shared" si="2"/>
        <v>694016200.79999995</v>
      </c>
      <c r="M37" s="9">
        <f t="shared" si="3"/>
        <v>694016200.79999995</v>
      </c>
      <c r="N37" s="2" t="s">
        <v>720</v>
      </c>
      <c r="O37" s="2" t="s">
        <v>153</v>
      </c>
      <c r="P37" s="5" t="s">
        <v>49</v>
      </c>
      <c r="Q37" s="3">
        <v>87295</v>
      </c>
      <c r="R37" s="3">
        <v>55075</v>
      </c>
      <c r="S37" s="3">
        <v>32220</v>
      </c>
      <c r="T37" s="3"/>
      <c r="U37" s="5"/>
      <c r="V37" s="1">
        <v>44593</v>
      </c>
      <c r="W37" s="1">
        <v>44743</v>
      </c>
      <c r="X37" s="1"/>
      <c r="Y37" s="7" t="s">
        <v>94</v>
      </c>
    </row>
    <row r="38" spans="1:25" ht="80.25" customHeight="1" x14ac:dyDescent="0.25">
      <c r="A38" s="35" t="s">
        <v>252</v>
      </c>
      <c r="B38" s="6" t="s">
        <v>239</v>
      </c>
      <c r="C38" s="1">
        <v>44532</v>
      </c>
      <c r="D38" s="4">
        <v>1416</v>
      </c>
      <c r="E38" s="6" t="s">
        <v>700</v>
      </c>
      <c r="F38" s="39" t="s">
        <v>697</v>
      </c>
      <c r="G38" s="1">
        <v>44575</v>
      </c>
      <c r="H38" s="6" t="s">
        <v>701</v>
      </c>
      <c r="I38" s="2" t="s">
        <v>101</v>
      </c>
      <c r="J38" s="2" t="s">
        <v>251</v>
      </c>
      <c r="K38" s="3">
        <v>695997827.39999998</v>
      </c>
      <c r="L38" s="9">
        <f t="shared" si="2"/>
        <v>695997827.39999998</v>
      </c>
      <c r="M38" s="9">
        <f t="shared" si="3"/>
        <v>695997827.39999998</v>
      </c>
      <c r="N38" s="2" t="s">
        <v>702</v>
      </c>
      <c r="O38" s="2" t="s">
        <v>153</v>
      </c>
      <c r="P38" s="5" t="s">
        <v>49</v>
      </c>
      <c r="Q38" s="3">
        <f>R38+S38</f>
        <v>37405</v>
      </c>
      <c r="R38" s="3">
        <v>36225</v>
      </c>
      <c r="S38" s="3">
        <v>1180</v>
      </c>
      <c r="T38" s="3"/>
      <c r="U38" s="5"/>
      <c r="V38" s="1">
        <v>44666</v>
      </c>
      <c r="W38" s="1">
        <v>44743</v>
      </c>
      <c r="X38" s="1"/>
      <c r="Y38" s="7" t="s">
        <v>94</v>
      </c>
    </row>
    <row r="39" spans="1:25" ht="80.25" customHeight="1" x14ac:dyDescent="0.25">
      <c r="A39" s="35" t="s">
        <v>253</v>
      </c>
      <c r="B39" s="6" t="s">
        <v>240</v>
      </c>
      <c r="C39" s="1">
        <v>44532</v>
      </c>
      <c r="D39" s="4">
        <v>1416</v>
      </c>
      <c r="E39" s="6" t="s">
        <v>708</v>
      </c>
      <c r="F39" s="39" t="s">
        <v>709</v>
      </c>
      <c r="G39" s="1">
        <v>44575</v>
      </c>
      <c r="H39" s="6" t="s">
        <v>710</v>
      </c>
      <c r="I39" s="2" t="s">
        <v>507</v>
      </c>
      <c r="J39" s="2" t="s">
        <v>254</v>
      </c>
      <c r="K39" s="3">
        <v>989113989.60000002</v>
      </c>
      <c r="L39" s="9">
        <f t="shared" si="2"/>
        <v>989113989.60000002</v>
      </c>
      <c r="M39" s="9">
        <f t="shared" si="3"/>
        <v>989113989.60000002</v>
      </c>
      <c r="N39" s="2" t="s">
        <v>509</v>
      </c>
      <c r="O39" s="2" t="s">
        <v>510</v>
      </c>
      <c r="P39" s="5" t="s">
        <v>248</v>
      </c>
      <c r="Q39" s="3">
        <v>6932880</v>
      </c>
      <c r="R39" s="3"/>
      <c r="S39" s="3"/>
      <c r="T39" s="3"/>
      <c r="U39" s="5"/>
      <c r="V39" s="1">
        <v>44607</v>
      </c>
      <c r="W39" s="1"/>
      <c r="X39" s="1"/>
      <c r="Y39" s="7" t="s">
        <v>1531</v>
      </c>
    </row>
    <row r="40" spans="1:25" ht="75" customHeight="1" x14ac:dyDescent="0.25">
      <c r="A40" s="35" t="s">
        <v>255</v>
      </c>
      <c r="B40" s="6" t="s">
        <v>241</v>
      </c>
      <c r="C40" s="1">
        <v>44532</v>
      </c>
      <c r="D40" s="4">
        <v>1416</v>
      </c>
      <c r="E40" s="6" t="s">
        <v>766</v>
      </c>
      <c r="F40" s="39" t="s">
        <v>765</v>
      </c>
      <c r="G40" s="1">
        <v>44554</v>
      </c>
      <c r="H40" s="6" t="s">
        <v>480</v>
      </c>
      <c r="I40" s="2" t="s">
        <v>104</v>
      </c>
      <c r="J40" s="2" t="s">
        <v>256</v>
      </c>
      <c r="K40" s="3">
        <v>41407650</v>
      </c>
      <c r="L40" s="9">
        <f t="shared" si="2"/>
        <v>41407650</v>
      </c>
      <c r="M40" s="9">
        <f t="shared" si="3"/>
        <v>41407650</v>
      </c>
      <c r="N40" s="2" t="s">
        <v>481</v>
      </c>
      <c r="O40" s="2" t="s">
        <v>103</v>
      </c>
      <c r="P40" s="5" t="s">
        <v>46</v>
      </c>
      <c r="Q40" s="3">
        <v>3173000</v>
      </c>
      <c r="R40" s="3">
        <v>3173000</v>
      </c>
      <c r="S40" s="3"/>
      <c r="T40" s="3"/>
      <c r="U40" s="5"/>
      <c r="V40" s="1">
        <v>44682</v>
      </c>
      <c r="W40" s="1"/>
      <c r="X40" s="1"/>
      <c r="Y40" s="7" t="s">
        <v>94</v>
      </c>
    </row>
    <row r="41" spans="1:25" ht="90.75" customHeight="1" x14ac:dyDescent="0.25">
      <c r="A41" s="35" t="s">
        <v>257</v>
      </c>
      <c r="B41" s="6" t="s">
        <v>242</v>
      </c>
      <c r="C41" s="1">
        <v>44532</v>
      </c>
      <c r="D41" s="4">
        <v>1416</v>
      </c>
      <c r="E41" s="6" t="s">
        <v>711</v>
      </c>
      <c r="F41" s="39" t="s">
        <v>712</v>
      </c>
      <c r="G41" s="1">
        <v>44575</v>
      </c>
      <c r="H41" s="6" t="s">
        <v>713</v>
      </c>
      <c r="I41" s="2" t="s">
        <v>101</v>
      </c>
      <c r="J41" s="2" t="s">
        <v>258</v>
      </c>
      <c r="K41" s="3">
        <v>822246865.20000005</v>
      </c>
      <c r="L41" s="9">
        <f t="shared" si="2"/>
        <v>822246865.20000005</v>
      </c>
      <c r="M41" s="9">
        <f t="shared" si="3"/>
        <v>822246865.20000005</v>
      </c>
      <c r="N41" s="2" t="s">
        <v>702</v>
      </c>
      <c r="O41" s="2" t="s">
        <v>153</v>
      </c>
      <c r="P41" s="5" t="s">
        <v>49</v>
      </c>
      <c r="Q41" s="3">
        <f>R41+S41</f>
        <v>44190</v>
      </c>
      <c r="R41" s="3">
        <v>42775</v>
      </c>
      <c r="S41" s="3">
        <v>1415</v>
      </c>
      <c r="T41" s="3"/>
      <c r="U41" s="5"/>
      <c r="V41" s="1">
        <v>44666</v>
      </c>
      <c r="W41" s="1">
        <v>44743</v>
      </c>
      <c r="X41" s="1"/>
      <c r="Y41" s="7" t="s">
        <v>94</v>
      </c>
    </row>
    <row r="42" spans="1:25" ht="75" customHeight="1" x14ac:dyDescent="0.25">
      <c r="A42" s="35" t="s">
        <v>259</v>
      </c>
      <c r="B42" s="6" t="s">
        <v>243</v>
      </c>
      <c r="C42" s="1">
        <v>44532</v>
      </c>
      <c r="D42" s="4">
        <v>1416</v>
      </c>
      <c r="E42" s="6" t="s">
        <v>649</v>
      </c>
      <c r="F42" s="39" t="s">
        <v>648</v>
      </c>
      <c r="G42" s="1">
        <v>44571</v>
      </c>
      <c r="H42" s="6" t="s">
        <v>626</v>
      </c>
      <c r="I42" s="2" t="s">
        <v>104</v>
      </c>
      <c r="J42" s="2" t="s">
        <v>84</v>
      </c>
      <c r="K42" s="3">
        <v>467593344</v>
      </c>
      <c r="L42" s="9">
        <f t="shared" si="2"/>
        <v>467593344</v>
      </c>
      <c r="M42" s="9">
        <f t="shared" si="3"/>
        <v>467593344</v>
      </c>
      <c r="N42" s="2" t="s">
        <v>627</v>
      </c>
      <c r="O42" s="2" t="s">
        <v>628</v>
      </c>
      <c r="P42" s="5" t="s">
        <v>51</v>
      </c>
      <c r="Q42" s="3">
        <f>R42+S42</f>
        <v>2848400</v>
      </c>
      <c r="R42" s="3">
        <v>2160000</v>
      </c>
      <c r="S42" s="3">
        <v>688400</v>
      </c>
      <c r="T42" s="3"/>
      <c r="U42" s="5"/>
      <c r="V42" s="1">
        <v>44621</v>
      </c>
      <c r="W42" s="1">
        <v>44713</v>
      </c>
      <c r="X42" s="1"/>
      <c r="Y42" s="7" t="s">
        <v>94</v>
      </c>
    </row>
    <row r="43" spans="1:25" ht="78.75" customHeight="1" x14ac:dyDescent="0.25">
      <c r="A43" s="35" t="s">
        <v>261</v>
      </c>
      <c r="B43" s="6" t="s">
        <v>244</v>
      </c>
      <c r="C43" s="1">
        <v>44532</v>
      </c>
      <c r="D43" s="4">
        <v>1416</v>
      </c>
      <c r="E43" s="6" t="s">
        <v>768</v>
      </c>
      <c r="F43" s="40" t="s">
        <v>767</v>
      </c>
      <c r="G43" s="1">
        <v>44554</v>
      </c>
      <c r="H43" s="6" t="s">
        <v>482</v>
      </c>
      <c r="I43" s="41" t="s">
        <v>104</v>
      </c>
      <c r="J43" s="2" t="s">
        <v>260</v>
      </c>
      <c r="K43" s="9">
        <v>185064380</v>
      </c>
      <c r="L43" s="9">
        <f t="shared" si="2"/>
        <v>185064380</v>
      </c>
      <c r="M43" s="9">
        <f t="shared" si="3"/>
        <v>185064380</v>
      </c>
      <c r="N43" s="9" t="s">
        <v>483</v>
      </c>
      <c r="O43" s="2" t="s">
        <v>103</v>
      </c>
      <c r="P43" s="5" t="s">
        <v>46</v>
      </c>
      <c r="Q43" s="3">
        <v>14781500</v>
      </c>
      <c r="R43" s="3">
        <v>14781500</v>
      </c>
      <c r="S43" s="3"/>
      <c r="T43" s="3"/>
      <c r="U43" s="4"/>
      <c r="V43" s="1">
        <v>44621</v>
      </c>
      <c r="W43" s="1"/>
      <c r="X43" s="1"/>
      <c r="Y43" s="7" t="s">
        <v>1531</v>
      </c>
    </row>
    <row r="44" spans="1:25" ht="173.25" customHeight="1" x14ac:dyDescent="0.25">
      <c r="A44" s="35" t="s">
        <v>263</v>
      </c>
      <c r="B44" s="6" t="s">
        <v>245</v>
      </c>
      <c r="C44" s="1">
        <v>44532</v>
      </c>
      <c r="D44" s="4">
        <v>1416</v>
      </c>
      <c r="E44" s="6" t="s">
        <v>646</v>
      </c>
      <c r="F44" s="40" t="s">
        <v>647</v>
      </c>
      <c r="G44" s="1">
        <v>44571</v>
      </c>
      <c r="H44" s="4" t="s">
        <v>629</v>
      </c>
      <c r="I44" s="2" t="s">
        <v>104</v>
      </c>
      <c r="J44" s="2" t="s">
        <v>262</v>
      </c>
      <c r="K44" s="3">
        <v>407760080</v>
      </c>
      <c r="L44" s="9">
        <f t="shared" ref="L44:L65" si="4">K44</f>
        <v>407760080</v>
      </c>
      <c r="M44" s="9">
        <f t="shared" si="3"/>
        <v>407760080</v>
      </c>
      <c r="N44" s="2" t="s">
        <v>630</v>
      </c>
      <c r="O44" s="2" t="s">
        <v>631</v>
      </c>
      <c r="P44" s="5" t="s">
        <v>46</v>
      </c>
      <c r="Q44" s="3">
        <v>36868000</v>
      </c>
      <c r="R44" s="3">
        <v>36868000</v>
      </c>
      <c r="S44" s="3"/>
      <c r="T44" s="3"/>
      <c r="U44" s="4"/>
      <c r="V44" s="1">
        <v>44621</v>
      </c>
      <c r="W44" s="1"/>
      <c r="X44" s="1"/>
      <c r="Y44" s="2" t="s">
        <v>1531</v>
      </c>
    </row>
    <row r="45" spans="1:25" ht="75" customHeight="1" x14ac:dyDescent="0.25">
      <c r="A45" s="35" t="s">
        <v>265</v>
      </c>
      <c r="B45" s="6" t="s">
        <v>246</v>
      </c>
      <c r="C45" s="1">
        <v>44532</v>
      </c>
      <c r="D45" s="4">
        <v>1416</v>
      </c>
      <c r="E45" s="6" t="s">
        <v>658</v>
      </c>
      <c r="F45" s="40" t="s">
        <v>659</v>
      </c>
      <c r="G45" s="1">
        <v>44572</v>
      </c>
      <c r="H45" s="4" t="s">
        <v>660</v>
      </c>
      <c r="I45" s="2" t="s">
        <v>104</v>
      </c>
      <c r="J45" s="2" t="s">
        <v>264</v>
      </c>
      <c r="K45" s="4">
        <v>2056489242.5</v>
      </c>
      <c r="L45" s="9">
        <f t="shared" si="4"/>
        <v>2056489242.5</v>
      </c>
      <c r="M45" s="9">
        <f t="shared" si="3"/>
        <v>2056489242.5</v>
      </c>
      <c r="N45" s="2" t="s">
        <v>665</v>
      </c>
      <c r="O45" s="2" t="s">
        <v>102</v>
      </c>
      <c r="P45" s="5" t="s">
        <v>49</v>
      </c>
      <c r="Q45" s="3">
        <f>R45+S45</f>
        <v>89398</v>
      </c>
      <c r="R45" s="3">
        <v>41000</v>
      </c>
      <c r="S45" s="3">
        <v>48398</v>
      </c>
      <c r="T45" s="3"/>
      <c r="U45" s="4"/>
      <c r="V45" s="1">
        <v>44621</v>
      </c>
      <c r="W45" s="1">
        <v>44774</v>
      </c>
      <c r="X45" s="1"/>
      <c r="Y45" s="2" t="s">
        <v>94</v>
      </c>
    </row>
    <row r="46" spans="1:25" ht="78.75" customHeight="1" x14ac:dyDescent="0.25">
      <c r="A46" s="35" t="s">
        <v>267</v>
      </c>
      <c r="B46" s="6" t="s">
        <v>268</v>
      </c>
      <c r="C46" s="1">
        <v>44536</v>
      </c>
      <c r="D46" s="4">
        <v>1416</v>
      </c>
      <c r="E46" s="6" t="s">
        <v>770</v>
      </c>
      <c r="F46" s="40" t="s">
        <v>769</v>
      </c>
      <c r="G46" s="1">
        <v>44557</v>
      </c>
      <c r="H46" s="6" t="s">
        <v>487</v>
      </c>
      <c r="I46" s="2" t="s">
        <v>100</v>
      </c>
      <c r="J46" s="2" t="s">
        <v>269</v>
      </c>
      <c r="K46" s="3">
        <v>15138624</v>
      </c>
      <c r="L46" s="9">
        <f t="shared" si="4"/>
        <v>15138624</v>
      </c>
      <c r="M46" s="9">
        <f t="shared" si="3"/>
        <v>15138624</v>
      </c>
      <c r="N46" s="2" t="s">
        <v>485</v>
      </c>
      <c r="O46" s="2" t="s">
        <v>486</v>
      </c>
      <c r="P46" s="5" t="s">
        <v>46</v>
      </c>
      <c r="Q46" s="3">
        <v>1278600</v>
      </c>
      <c r="R46" s="3">
        <v>1278600</v>
      </c>
      <c r="S46" s="3"/>
      <c r="T46" s="3"/>
      <c r="U46" s="4"/>
      <c r="V46" s="1">
        <v>44593</v>
      </c>
      <c r="W46" s="1"/>
      <c r="X46" s="1"/>
      <c r="Y46" s="7" t="s">
        <v>1531</v>
      </c>
    </row>
    <row r="47" spans="1:25" ht="75" x14ac:dyDescent="0.25">
      <c r="A47" s="35" t="s">
        <v>271</v>
      </c>
      <c r="B47" s="6" t="s">
        <v>270</v>
      </c>
      <c r="C47" s="1">
        <v>44536</v>
      </c>
      <c r="D47" s="4">
        <v>1416</v>
      </c>
      <c r="E47" s="6" t="s">
        <v>772</v>
      </c>
      <c r="F47" s="40" t="s">
        <v>771</v>
      </c>
      <c r="G47" s="1">
        <v>44579</v>
      </c>
      <c r="H47" s="6" t="s">
        <v>688</v>
      </c>
      <c r="I47" s="2" t="s">
        <v>689</v>
      </c>
      <c r="J47" s="2" t="s">
        <v>272</v>
      </c>
      <c r="K47" s="3">
        <v>550693099.44000006</v>
      </c>
      <c r="L47" s="9">
        <f t="shared" si="4"/>
        <v>550693099.44000006</v>
      </c>
      <c r="M47" s="9">
        <f t="shared" si="3"/>
        <v>550693099.44000006</v>
      </c>
      <c r="N47" s="2" t="s">
        <v>690</v>
      </c>
      <c r="O47" s="2" t="s">
        <v>153</v>
      </c>
      <c r="P47" s="5" t="s">
        <v>49</v>
      </c>
      <c r="Q47" s="3">
        <f>R47+S47+T47</f>
        <v>2473.1999999999998</v>
      </c>
      <c r="R47" s="3">
        <v>1736.4</v>
      </c>
      <c r="S47" s="3">
        <v>736.8</v>
      </c>
      <c r="T47" s="3"/>
      <c r="U47" s="4"/>
      <c r="V47" s="1">
        <v>44652</v>
      </c>
      <c r="W47" s="1">
        <v>44743</v>
      </c>
      <c r="X47" s="1"/>
      <c r="Y47" s="2" t="s">
        <v>94</v>
      </c>
    </row>
    <row r="48" spans="1:25" ht="78.75" customHeight="1" x14ac:dyDescent="0.25">
      <c r="A48" s="35" t="s">
        <v>274</v>
      </c>
      <c r="B48" s="6" t="s">
        <v>273</v>
      </c>
      <c r="C48" s="1">
        <v>44536</v>
      </c>
      <c r="D48" s="4">
        <v>1416</v>
      </c>
      <c r="E48" s="6" t="s">
        <v>774</v>
      </c>
      <c r="F48" s="40" t="s">
        <v>773</v>
      </c>
      <c r="G48" s="1">
        <v>44557</v>
      </c>
      <c r="H48" s="6" t="s">
        <v>484</v>
      </c>
      <c r="I48" s="2" t="s">
        <v>100</v>
      </c>
      <c r="J48" s="2" t="s">
        <v>275</v>
      </c>
      <c r="K48" s="3">
        <v>1080864</v>
      </c>
      <c r="L48" s="9">
        <f t="shared" si="4"/>
        <v>1080864</v>
      </c>
      <c r="M48" s="9">
        <f t="shared" si="3"/>
        <v>1080864</v>
      </c>
      <c r="N48" s="2" t="s">
        <v>485</v>
      </c>
      <c r="O48" s="2" t="s">
        <v>486</v>
      </c>
      <c r="P48" s="5" t="s">
        <v>46</v>
      </c>
      <c r="Q48" s="3">
        <v>64800</v>
      </c>
      <c r="R48" s="3">
        <v>64800</v>
      </c>
      <c r="S48" s="3"/>
      <c r="T48" s="3"/>
      <c r="U48" s="4"/>
      <c r="V48" s="1">
        <v>44593</v>
      </c>
      <c r="W48" s="1"/>
      <c r="X48" s="1"/>
      <c r="Y48" s="7" t="s">
        <v>1531</v>
      </c>
    </row>
    <row r="49" spans="1:25" ht="126" customHeight="1" x14ac:dyDescent="0.25">
      <c r="A49" s="35" t="s">
        <v>278</v>
      </c>
      <c r="B49" s="6" t="s">
        <v>277</v>
      </c>
      <c r="C49" s="1">
        <v>44536</v>
      </c>
      <c r="D49" s="4">
        <v>1416</v>
      </c>
      <c r="E49" s="6" t="s">
        <v>776</v>
      </c>
      <c r="F49" s="40" t="s">
        <v>775</v>
      </c>
      <c r="G49" s="1">
        <v>44557</v>
      </c>
      <c r="H49" s="6" t="s">
        <v>489</v>
      </c>
      <c r="I49" s="2" t="s">
        <v>101</v>
      </c>
      <c r="J49" s="2" t="s">
        <v>276</v>
      </c>
      <c r="K49" s="3">
        <v>84084960</v>
      </c>
      <c r="L49" s="9">
        <f t="shared" si="4"/>
        <v>84084960</v>
      </c>
      <c r="M49" s="9">
        <f t="shared" si="3"/>
        <v>84084960</v>
      </c>
      <c r="N49" s="2" t="s">
        <v>47</v>
      </c>
      <c r="O49" s="2" t="s">
        <v>103</v>
      </c>
      <c r="P49" s="5" t="s">
        <v>46</v>
      </c>
      <c r="Q49" s="3">
        <f t="shared" ref="Q49:Q79" si="5">R49+S49+T49</f>
        <v>6792000</v>
      </c>
      <c r="R49" s="3">
        <v>3000000</v>
      </c>
      <c r="S49" s="3">
        <v>3792000</v>
      </c>
      <c r="T49" s="3"/>
      <c r="U49" s="4"/>
      <c r="V49" s="1">
        <v>44607</v>
      </c>
      <c r="W49" s="1">
        <v>44743</v>
      </c>
      <c r="X49" s="1"/>
      <c r="Y49" s="7" t="s">
        <v>94</v>
      </c>
    </row>
    <row r="50" spans="1:25" ht="105" customHeight="1" x14ac:dyDescent="0.25">
      <c r="A50" s="35" t="s">
        <v>280</v>
      </c>
      <c r="B50" s="6" t="s">
        <v>279</v>
      </c>
      <c r="C50" s="1">
        <v>44536</v>
      </c>
      <c r="D50" s="4">
        <v>1416</v>
      </c>
      <c r="E50" s="6" t="s">
        <v>521</v>
      </c>
      <c r="F50" s="42" t="s">
        <v>522</v>
      </c>
      <c r="G50" s="1">
        <v>44557</v>
      </c>
      <c r="H50" s="6" t="s">
        <v>491</v>
      </c>
      <c r="I50" s="2" t="s">
        <v>101</v>
      </c>
      <c r="J50" s="2" t="s">
        <v>281</v>
      </c>
      <c r="K50" s="3">
        <v>993495</v>
      </c>
      <c r="L50" s="9">
        <f t="shared" si="4"/>
        <v>993495</v>
      </c>
      <c r="M50" s="9">
        <f t="shared" si="3"/>
        <v>993495</v>
      </c>
      <c r="N50" s="2" t="s">
        <v>47</v>
      </c>
      <c r="O50" s="2" t="s">
        <v>103</v>
      </c>
      <c r="P50" s="5" t="s">
        <v>46</v>
      </c>
      <c r="Q50" s="3">
        <f t="shared" si="5"/>
        <v>80250</v>
      </c>
      <c r="R50" s="3">
        <v>35000</v>
      </c>
      <c r="S50" s="3">
        <v>45250</v>
      </c>
      <c r="T50" s="3"/>
      <c r="U50" s="4"/>
      <c r="V50" s="1">
        <v>44607</v>
      </c>
      <c r="W50" s="1">
        <v>44743</v>
      </c>
      <c r="X50" s="1"/>
      <c r="Y50" s="2" t="s">
        <v>94</v>
      </c>
    </row>
    <row r="51" spans="1:25" ht="157.5" customHeight="1" x14ac:dyDescent="0.25">
      <c r="A51" s="35" t="s">
        <v>284</v>
      </c>
      <c r="B51" s="6" t="s">
        <v>282</v>
      </c>
      <c r="C51" s="1">
        <v>44536</v>
      </c>
      <c r="D51" s="4">
        <v>1416</v>
      </c>
      <c r="E51" s="6" t="s">
        <v>778</v>
      </c>
      <c r="F51" s="40" t="s">
        <v>777</v>
      </c>
      <c r="G51" s="1">
        <v>44557</v>
      </c>
      <c r="H51" s="6" t="s">
        <v>492</v>
      </c>
      <c r="I51" s="2" t="s">
        <v>101</v>
      </c>
      <c r="J51" s="2" t="s">
        <v>283</v>
      </c>
      <c r="K51" s="3">
        <v>30768345</v>
      </c>
      <c r="L51" s="9">
        <f t="shared" si="4"/>
        <v>30768345</v>
      </c>
      <c r="M51" s="9">
        <f t="shared" si="3"/>
        <v>30768345</v>
      </c>
      <c r="N51" s="2" t="s">
        <v>47</v>
      </c>
      <c r="O51" s="2" t="s">
        <v>635</v>
      </c>
      <c r="P51" s="5" t="s">
        <v>46</v>
      </c>
      <c r="Q51" s="3">
        <f t="shared" si="5"/>
        <v>2459500</v>
      </c>
      <c r="R51" s="3">
        <v>1900000</v>
      </c>
      <c r="S51" s="3">
        <v>559500</v>
      </c>
      <c r="T51" s="3"/>
      <c r="U51" s="4"/>
      <c r="V51" s="1">
        <v>44607</v>
      </c>
      <c r="W51" s="1">
        <v>44743</v>
      </c>
      <c r="X51" s="1"/>
      <c r="Y51" s="2" t="s">
        <v>94</v>
      </c>
    </row>
    <row r="52" spans="1:25" ht="126" customHeight="1" x14ac:dyDescent="0.25">
      <c r="A52" s="35" t="s">
        <v>287</v>
      </c>
      <c r="B52" s="6" t="s">
        <v>286</v>
      </c>
      <c r="C52" s="1">
        <v>44536</v>
      </c>
      <c r="D52" s="4">
        <v>1416</v>
      </c>
      <c r="E52" s="1" t="s">
        <v>641</v>
      </c>
      <c r="F52" s="43" t="s">
        <v>641</v>
      </c>
      <c r="G52" s="1" t="s">
        <v>641</v>
      </c>
      <c r="H52" s="1" t="s">
        <v>641</v>
      </c>
      <c r="I52" s="2" t="s">
        <v>641</v>
      </c>
      <c r="J52" s="2" t="s">
        <v>285</v>
      </c>
      <c r="K52" s="1" t="s">
        <v>641</v>
      </c>
      <c r="L52" s="9" t="str">
        <f t="shared" si="4"/>
        <v>нет заявок</v>
      </c>
      <c r="M52" s="9" t="str">
        <f t="shared" si="3"/>
        <v>нет заявок</v>
      </c>
      <c r="N52" s="2" t="s">
        <v>641</v>
      </c>
      <c r="O52" s="4" t="s">
        <v>641</v>
      </c>
      <c r="P52" s="5" t="s">
        <v>46</v>
      </c>
      <c r="Q52" s="3" t="e">
        <f t="shared" si="5"/>
        <v>#VALUE!</v>
      </c>
      <c r="R52" s="3">
        <v>14000000</v>
      </c>
      <c r="S52" s="3">
        <v>19835000</v>
      </c>
      <c r="T52" s="4" t="s">
        <v>641</v>
      </c>
      <c r="U52" s="4" t="s">
        <v>641</v>
      </c>
      <c r="V52" s="1">
        <v>44607</v>
      </c>
      <c r="W52" s="1">
        <v>44743</v>
      </c>
      <c r="X52" s="1" t="s">
        <v>641</v>
      </c>
      <c r="Y52" s="3" t="s">
        <v>641</v>
      </c>
    </row>
    <row r="53" spans="1:25" ht="63" customHeight="1" x14ac:dyDescent="0.25">
      <c r="A53" s="35" t="s">
        <v>289</v>
      </c>
      <c r="B53" s="6" t="s">
        <v>288</v>
      </c>
      <c r="C53" s="1">
        <v>44536</v>
      </c>
      <c r="D53" s="4">
        <v>1416</v>
      </c>
      <c r="E53" s="1" t="s">
        <v>641</v>
      </c>
      <c r="F53" s="43" t="s">
        <v>641</v>
      </c>
      <c r="G53" s="1" t="s">
        <v>641</v>
      </c>
      <c r="H53" s="1" t="s">
        <v>641</v>
      </c>
      <c r="I53" s="1" t="s">
        <v>641</v>
      </c>
      <c r="J53" s="2" t="s">
        <v>290</v>
      </c>
      <c r="K53" s="1" t="s">
        <v>641</v>
      </c>
      <c r="L53" s="9" t="str">
        <f t="shared" si="4"/>
        <v>нет заявок</v>
      </c>
      <c r="M53" s="9" t="str">
        <f t="shared" si="3"/>
        <v>нет заявок</v>
      </c>
      <c r="N53" s="43" t="s">
        <v>641</v>
      </c>
      <c r="O53" s="1" t="s">
        <v>641</v>
      </c>
      <c r="P53" s="5" t="s">
        <v>49</v>
      </c>
      <c r="Q53" s="3" t="e">
        <f t="shared" si="5"/>
        <v>#VALUE!</v>
      </c>
      <c r="R53" s="3">
        <v>25545</v>
      </c>
      <c r="S53" s="3">
        <v>51085</v>
      </c>
      <c r="T53" s="1" t="s">
        <v>641</v>
      </c>
      <c r="U53" s="1" t="s">
        <v>641</v>
      </c>
      <c r="V53" s="1">
        <v>44757</v>
      </c>
      <c r="W53" s="1">
        <v>44880</v>
      </c>
      <c r="X53" s="1" t="s">
        <v>641</v>
      </c>
      <c r="Y53" s="3" t="s">
        <v>641</v>
      </c>
    </row>
    <row r="54" spans="1:25" ht="75" customHeight="1" x14ac:dyDescent="0.25">
      <c r="A54" s="35" t="s">
        <v>292</v>
      </c>
      <c r="B54" s="6" t="s">
        <v>386</v>
      </c>
      <c r="C54" s="1">
        <v>44536</v>
      </c>
      <c r="D54" s="4">
        <v>1416</v>
      </c>
      <c r="E54" s="6" t="s">
        <v>739</v>
      </c>
      <c r="F54" s="40" t="s">
        <v>738</v>
      </c>
      <c r="G54" s="1">
        <v>44573</v>
      </c>
      <c r="H54" s="6" t="s">
        <v>740</v>
      </c>
      <c r="I54" s="2" t="s">
        <v>104</v>
      </c>
      <c r="J54" s="2" t="s">
        <v>291</v>
      </c>
      <c r="K54" s="3">
        <v>95826943.079999998</v>
      </c>
      <c r="L54" s="9">
        <f t="shared" si="4"/>
        <v>95826943.079999998</v>
      </c>
      <c r="M54" s="9">
        <f t="shared" si="3"/>
        <v>95826943.079999998</v>
      </c>
      <c r="N54" s="2" t="s">
        <v>741</v>
      </c>
      <c r="O54" s="2" t="s">
        <v>102</v>
      </c>
      <c r="P54" s="5" t="s">
        <v>49</v>
      </c>
      <c r="Q54" s="3">
        <f t="shared" si="5"/>
        <v>31264.5</v>
      </c>
      <c r="R54" s="3">
        <v>28480.5</v>
      </c>
      <c r="S54" s="3">
        <v>2784</v>
      </c>
      <c r="T54" s="3"/>
      <c r="U54" s="4"/>
      <c r="V54" s="1">
        <v>44593</v>
      </c>
      <c r="W54" s="1">
        <v>44652</v>
      </c>
      <c r="X54" s="1"/>
      <c r="Y54" s="2" t="s">
        <v>94</v>
      </c>
    </row>
    <row r="55" spans="1:25" ht="94.5" customHeight="1" x14ac:dyDescent="0.25">
      <c r="A55" s="35" t="s">
        <v>295</v>
      </c>
      <c r="B55" s="6" t="s">
        <v>294</v>
      </c>
      <c r="C55" s="1">
        <v>44537</v>
      </c>
      <c r="D55" s="4">
        <v>1416</v>
      </c>
      <c r="E55" s="6" t="s">
        <v>519</v>
      </c>
      <c r="F55" s="42" t="s">
        <v>520</v>
      </c>
      <c r="G55" s="1">
        <v>44559</v>
      </c>
      <c r="H55" s="6" t="s">
        <v>511</v>
      </c>
      <c r="I55" s="2" t="s">
        <v>512</v>
      </c>
      <c r="J55" s="2" t="s">
        <v>293</v>
      </c>
      <c r="K55" s="3">
        <v>197745738.75</v>
      </c>
      <c r="L55" s="9">
        <f t="shared" si="4"/>
        <v>197745738.75</v>
      </c>
      <c r="M55" s="9">
        <f t="shared" si="3"/>
        <v>197745738.75</v>
      </c>
      <c r="N55" s="2" t="s">
        <v>513</v>
      </c>
      <c r="O55" s="2" t="s">
        <v>514</v>
      </c>
      <c r="P55" s="5" t="s">
        <v>69</v>
      </c>
      <c r="Q55" s="3">
        <f t="shared" si="5"/>
        <v>47325</v>
      </c>
      <c r="R55" s="3">
        <v>31950</v>
      </c>
      <c r="S55" s="3">
        <v>15375</v>
      </c>
      <c r="T55" s="3"/>
      <c r="U55" s="4"/>
      <c r="V55" s="1">
        <v>44593</v>
      </c>
      <c r="W55" s="1">
        <v>44652</v>
      </c>
      <c r="X55" s="1"/>
      <c r="Y55" s="2" t="s">
        <v>94</v>
      </c>
    </row>
    <row r="56" spans="1:25" ht="75" customHeight="1" x14ac:dyDescent="0.25">
      <c r="A56" s="35" t="s">
        <v>297</v>
      </c>
      <c r="B56" s="6" t="s">
        <v>296</v>
      </c>
      <c r="C56" s="1">
        <v>44538</v>
      </c>
      <c r="D56" s="4">
        <v>1416</v>
      </c>
      <c r="E56" s="6" t="s">
        <v>667</v>
      </c>
      <c r="F56" s="40" t="s">
        <v>666</v>
      </c>
      <c r="G56" s="1">
        <v>44572</v>
      </c>
      <c r="H56" s="6" t="s">
        <v>668</v>
      </c>
      <c r="I56" s="2" t="s">
        <v>622</v>
      </c>
      <c r="J56" s="2" t="s">
        <v>298</v>
      </c>
      <c r="K56" s="3">
        <v>175721474.88</v>
      </c>
      <c r="L56" s="9">
        <f t="shared" si="4"/>
        <v>175721474.88</v>
      </c>
      <c r="M56" s="9">
        <f t="shared" si="3"/>
        <v>175721474.88</v>
      </c>
      <c r="N56" s="2" t="s">
        <v>623</v>
      </c>
      <c r="O56" s="2" t="s">
        <v>670</v>
      </c>
      <c r="P56" s="5" t="s">
        <v>69</v>
      </c>
      <c r="Q56" s="3">
        <f t="shared" si="5"/>
        <v>1386144</v>
      </c>
      <c r="R56" s="3">
        <v>462048</v>
      </c>
      <c r="S56" s="3">
        <v>924096</v>
      </c>
      <c r="T56" s="3"/>
      <c r="U56" s="4"/>
      <c r="V56" s="1">
        <v>44593</v>
      </c>
      <c r="W56" s="1">
        <v>44743</v>
      </c>
      <c r="X56" s="1"/>
      <c r="Y56" s="2" t="s">
        <v>94</v>
      </c>
    </row>
    <row r="57" spans="1:25" ht="78.75" customHeight="1" x14ac:dyDescent="0.25">
      <c r="A57" s="35" t="s">
        <v>300</v>
      </c>
      <c r="B57" s="6" t="s">
        <v>301</v>
      </c>
      <c r="C57" s="1">
        <v>44538</v>
      </c>
      <c r="D57" s="4">
        <v>1416</v>
      </c>
      <c r="E57" s="6" t="s">
        <v>750</v>
      </c>
      <c r="F57" s="40" t="s">
        <v>749</v>
      </c>
      <c r="G57" s="1">
        <v>44571</v>
      </c>
      <c r="H57" s="6" t="s">
        <v>621</v>
      </c>
      <c r="I57" s="2" t="s">
        <v>622</v>
      </c>
      <c r="J57" s="2" t="s">
        <v>299</v>
      </c>
      <c r="K57" s="3">
        <v>63882101.25</v>
      </c>
      <c r="L57" s="9">
        <f t="shared" si="4"/>
        <v>63882101.25</v>
      </c>
      <c r="M57" s="9">
        <f t="shared" si="3"/>
        <v>63882101.25</v>
      </c>
      <c r="N57" s="2" t="s">
        <v>623</v>
      </c>
      <c r="O57" s="2" t="s">
        <v>624</v>
      </c>
      <c r="P57" s="5" t="s">
        <v>69</v>
      </c>
      <c r="Q57" s="3">
        <f t="shared" si="5"/>
        <v>5678409</v>
      </c>
      <c r="R57" s="3">
        <v>1892803</v>
      </c>
      <c r="S57" s="3">
        <v>3785606</v>
      </c>
      <c r="T57" s="3"/>
      <c r="U57" s="4"/>
      <c r="V57" s="1">
        <v>44593</v>
      </c>
      <c r="W57" s="1">
        <v>44743</v>
      </c>
      <c r="X57" s="1"/>
      <c r="Y57" s="2" t="s">
        <v>94</v>
      </c>
    </row>
    <row r="58" spans="1:25" ht="75" customHeight="1" x14ac:dyDescent="0.25">
      <c r="A58" s="35" t="s">
        <v>304</v>
      </c>
      <c r="B58" s="6" t="s">
        <v>302</v>
      </c>
      <c r="C58" s="1">
        <v>44538</v>
      </c>
      <c r="D58" s="4">
        <v>1416</v>
      </c>
      <c r="E58" s="6" t="s">
        <v>744</v>
      </c>
      <c r="F58" s="40" t="s">
        <v>743</v>
      </c>
      <c r="G58" s="1">
        <v>44575</v>
      </c>
      <c r="H58" s="6" t="s">
        <v>654</v>
      </c>
      <c r="I58" s="2" t="s">
        <v>656</v>
      </c>
      <c r="J58" s="2" t="s">
        <v>303</v>
      </c>
      <c r="K58" s="3">
        <v>3563359.8</v>
      </c>
      <c r="L58" s="9">
        <f t="shared" si="4"/>
        <v>3563359.8</v>
      </c>
      <c r="M58" s="9">
        <f t="shared" si="3"/>
        <v>3563359.8</v>
      </c>
      <c r="N58" s="2" t="s">
        <v>661</v>
      </c>
      <c r="O58" s="2" t="s">
        <v>664</v>
      </c>
      <c r="P58" s="5" t="s">
        <v>69</v>
      </c>
      <c r="Q58" s="3">
        <f t="shared" si="5"/>
        <v>36465</v>
      </c>
      <c r="R58" s="3">
        <v>36465</v>
      </c>
      <c r="S58" s="3"/>
      <c r="T58" s="3"/>
      <c r="U58" s="4"/>
      <c r="V58" s="1">
        <v>44743</v>
      </c>
      <c r="W58" s="1"/>
      <c r="X58" s="1"/>
      <c r="Y58" s="2" t="s">
        <v>94</v>
      </c>
    </row>
    <row r="59" spans="1:25" ht="75" customHeight="1" x14ac:dyDescent="0.25">
      <c r="A59" s="35" t="s">
        <v>307</v>
      </c>
      <c r="B59" s="6" t="s">
        <v>306</v>
      </c>
      <c r="C59" s="1">
        <v>44539</v>
      </c>
      <c r="D59" s="4">
        <v>1416</v>
      </c>
      <c r="E59" s="6" t="s">
        <v>780</v>
      </c>
      <c r="F59" s="40" t="s">
        <v>779</v>
      </c>
      <c r="G59" s="1">
        <v>44560</v>
      </c>
      <c r="H59" s="6" t="s">
        <v>518</v>
      </c>
      <c r="I59" s="2" t="s">
        <v>101</v>
      </c>
      <c r="J59" s="2" t="s">
        <v>305</v>
      </c>
      <c r="K59" s="3">
        <v>75729537.920000002</v>
      </c>
      <c r="L59" s="9">
        <f t="shared" si="4"/>
        <v>75729537.920000002</v>
      </c>
      <c r="M59" s="9">
        <v>151459075.84</v>
      </c>
      <c r="N59" s="2" t="s">
        <v>619</v>
      </c>
      <c r="O59" s="2" t="s">
        <v>625</v>
      </c>
      <c r="P59" s="5" t="s">
        <v>69</v>
      </c>
      <c r="Q59" s="3">
        <f t="shared" si="5"/>
        <v>2712376</v>
      </c>
      <c r="R59" s="3">
        <v>1140000</v>
      </c>
      <c r="S59" s="3">
        <v>216188</v>
      </c>
      <c r="T59" s="3">
        <f>1140000+216188</f>
        <v>1356188</v>
      </c>
      <c r="U59" s="4"/>
      <c r="V59" s="1">
        <v>44621</v>
      </c>
      <c r="W59" s="1">
        <v>44713</v>
      </c>
      <c r="X59" s="1" t="s">
        <v>308</v>
      </c>
      <c r="Y59" s="2" t="s">
        <v>94</v>
      </c>
    </row>
    <row r="60" spans="1:25" ht="94.5" x14ac:dyDescent="0.25">
      <c r="A60" s="35" t="s">
        <v>310</v>
      </c>
      <c r="B60" s="6" t="s">
        <v>309</v>
      </c>
      <c r="C60" s="1">
        <v>44539</v>
      </c>
      <c r="D60" s="4">
        <v>1416</v>
      </c>
      <c r="E60" s="6" t="s">
        <v>827</v>
      </c>
      <c r="F60" s="40" t="s">
        <v>721</v>
      </c>
      <c r="G60" s="1">
        <v>44580</v>
      </c>
      <c r="H60" s="6" t="s">
        <v>722</v>
      </c>
      <c r="I60" s="2" t="s">
        <v>723</v>
      </c>
      <c r="J60" s="2" t="s">
        <v>311</v>
      </c>
      <c r="K60" s="3">
        <v>804186980.29999995</v>
      </c>
      <c r="L60" s="9">
        <f t="shared" si="4"/>
        <v>804186980.29999995</v>
      </c>
      <c r="M60" s="9">
        <f>L60</f>
        <v>804186980.29999995</v>
      </c>
      <c r="N60" s="2" t="s">
        <v>724</v>
      </c>
      <c r="O60" s="2" t="s">
        <v>725</v>
      </c>
      <c r="P60" s="5" t="s">
        <v>69</v>
      </c>
      <c r="Q60" s="3">
        <f t="shared" si="5"/>
        <v>662990</v>
      </c>
      <c r="R60" s="3">
        <v>300000</v>
      </c>
      <c r="S60" s="3">
        <v>362990</v>
      </c>
      <c r="T60" s="3"/>
      <c r="U60" s="4"/>
      <c r="V60" s="1">
        <v>44621</v>
      </c>
      <c r="W60" s="1">
        <v>44743</v>
      </c>
      <c r="X60" s="1"/>
      <c r="Y60" s="2" t="s">
        <v>94</v>
      </c>
    </row>
    <row r="61" spans="1:25" ht="75" customHeight="1" x14ac:dyDescent="0.25">
      <c r="A61" s="35" t="s">
        <v>313</v>
      </c>
      <c r="B61" s="6" t="s">
        <v>312</v>
      </c>
      <c r="C61" s="1">
        <v>44540</v>
      </c>
      <c r="D61" s="4">
        <v>1416</v>
      </c>
      <c r="E61" s="6" t="s">
        <v>651</v>
      </c>
      <c r="F61" s="40" t="s">
        <v>650</v>
      </c>
      <c r="G61" s="1">
        <v>44571</v>
      </c>
      <c r="H61" s="6" t="s">
        <v>632</v>
      </c>
      <c r="I61" s="2" t="s">
        <v>143</v>
      </c>
      <c r="J61" s="2" t="s">
        <v>314</v>
      </c>
      <c r="K61" s="3">
        <v>78946390.769999996</v>
      </c>
      <c r="L61" s="9">
        <f t="shared" si="4"/>
        <v>78946390.769999996</v>
      </c>
      <c r="M61" s="9">
        <f>L61</f>
        <v>78946390.769999996</v>
      </c>
      <c r="N61" s="2" t="s">
        <v>633</v>
      </c>
      <c r="O61" s="2" t="s">
        <v>634</v>
      </c>
      <c r="P61" s="5" t="s">
        <v>49</v>
      </c>
      <c r="Q61" s="3">
        <f t="shared" si="5"/>
        <v>152763</v>
      </c>
      <c r="R61" s="3">
        <v>43650</v>
      </c>
      <c r="S61" s="3">
        <v>109113</v>
      </c>
      <c r="T61" s="3"/>
      <c r="U61" s="4"/>
      <c r="V61" s="1">
        <v>44593</v>
      </c>
      <c r="W61" s="1">
        <v>44713</v>
      </c>
      <c r="X61" s="1"/>
      <c r="Y61" s="2" t="s">
        <v>94</v>
      </c>
    </row>
    <row r="62" spans="1:25" ht="75" customHeight="1" x14ac:dyDescent="0.25">
      <c r="A62" s="35" t="s">
        <v>320</v>
      </c>
      <c r="B62" s="6" t="s">
        <v>315</v>
      </c>
      <c r="C62" s="1">
        <v>44540</v>
      </c>
      <c r="D62" s="4">
        <v>1416</v>
      </c>
      <c r="E62" s="6" t="s">
        <v>672</v>
      </c>
      <c r="F62" s="40" t="s">
        <v>673</v>
      </c>
      <c r="G62" s="1">
        <v>44572</v>
      </c>
      <c r="H62" s="6" t="s">
        <v>655</v>
      </c>
      <c r="I62" s="2" t="s">
        <v>622</v>
      </c>
      <c r="J62" s="2" t="s">
        <v>321</v>
      </c>
      <c r="K62" s="3">
        <v>8589600</v>
      </c>
      <c r="L62" s="9">
        <f t="shared" si="4"/>
        <v>8589600</v>
      </c>
      <c r="M62" s="9">
        <f>L62</f>
        <v>8589600</v>
      </c>
      <c r="N62" s="2" t="s">
        <v>669</v>
      </c>
      <c r="O62" s="2" t="s">
        <v>670</v>
      </c>
      <c r="P62" s="5" t="s">
        <v>69</v>
      </c>
      <c r="Q62" s="3">
        <f t="shared" si="5"/>
        <v>720000</v>
      </c>
      <c r="R62" s="3">
        <v>720000</v>
      </c>
      <c r="S62" s="3"/>
      <c r="T62" s="3"/>
      <c r="U62" s="4"/>
      <c r="V62" s="1">
        <v>44593</v>
      </c>
      <c r="W62" s="1"/>
      <c r="X62" s="1"/>
      <c r="Y62" s="2" t="s">
        <v>94</v>
      </c>
    </row>
    <row r="63" spans="1:25" ht="75" customHeight="1" x14ac:dyDescent="0.25">
      <c r="A63" s="35" t="s">
        <v>322</v>
      </c>
      <c r="B63" s="6" t="s">
        <v>316</v>
      </c>
      <c r="C63" s="1">
        <v>44540</v>
      </c>
      <c r="D63" s="4">
        <v>1416</v>
      </c>
      <c r="E63" s="6" t="s">
        <v>653</v>
      </c>
      <c r="F63" s="40" t="s">
        <v>652</v>
      </c>
      <c r="G63" s="1">
        <v>44571</v>
      </c>
      <c r="H63" s="6" t="s">
        <v>618</v>
      </c>
      <c r="I63" s="2" t="s">
        <v>101</v>
      </c>
      <c r="J63" s="2" t="s">
        <v>323</v>
      </c>
      <c r="K63" s="3">
        <v>41039552.159999996</v>
      </c>
      <c r="L63" s="9">
        <v>41039552</v>
      </c>
      <c r="M63" s="9">
        <v>82079104.319999993</v>
      </c>
      <c r="N63" s="2" t="s">
        <v>619</v>
      </c>
      <c r="O63" s="2" t="s">
        <v>620</v>
      </c>
      <c r="P63" s="5" t="s">
        <v>59</v>
      </c>
      <c r="Q63" s="3">
        <f t="shared" si="5"/>
        <v>489966</v>
      </c>
      <c r="R63" s="3">
        <v>244983</v>
      </c>
      <c r="S63" s="3">
        <v>244983</v>
      </c>
      <c r="T63" s="3"/>
      <c r="U63" s="4"/>
      <c r="V63" s="1">
        <v>44713</v>
      </c>
      <c r="W63" s="1">
        <v>45078</v>
      </c>
      <c r="X63" s="1"/>
      <c r="Y63" s="2" t="s">
        <v>94</v>
      </c>
    </row>
    <row r="64" spans="1:25" ht="75" customHeight="1" x14ac:dyDescent="0.25">
      <c r="A64" s="35" t="s">
        <v>325</v>
      </c>
      <c r="B64" s="6" t="s">
        <v>317</v>
      </c>
      <c r="C64" s="1">
        <v>44540</v>
      </c>
      <c r="D64" s="4">
        <v>1416</v>
      </c>
      <c r="E64" s="6" t="s">
        <v>746</v>
      </c>
      <c r="F64" s="40" t="s">
        <v>745</v>
      </c>
      <c r="G64" s="1">
        <v>44573</v>
      </c>
      <c r="H64" s="6" t="s">
        <v>747</v>
      </c>
      <c r="I64" s="2" t="s">
        <v>101</v>
      </c>
      <c r="J64" s="2" t="s">
        <v>324</v>
      </c>
      <c r="K64" s="3">
        <v>164928688.96000001</v>
      </c>
      <c r="L64" s="9">
        <f t="shared" si="4"/>
        <v>164928688.96000001</v>
      </c>
      <c r="M64" s="9">
        <v>329857377.92000002</v>
      </c>
      <c r="N64" s="2" t="s">
        <v>619</v>
      </c>
      <c r="O64" s="2" t="s">
        <v>748</v>
      </c>
      <c r="P64" s="5" t="s">
        <v>59</v>
      </c>
      <c r="Q64" s="3">
        <f t="shared" si="5"/>
        <v>2953594</v>
      </c>
      <c r="R64" s="3">
        <v>1140000</v>
      </c>
      <c r="S64" s="3">
        <v>336797</v>
      </c>
      <c r="T64" s="3">
        <f>1140000+336797</f>
        <v>1476797</v>
      </c>
      <c r="U64" s="4"/>
      <c r="V64" s="1">
        <v>44621</v>
      </c>
      <c r="W64" s="1">
        <v>44713</v>
      </c>
      <c r="X64" s="1" t="s">
        <v>308</v>
      </c>
      <c r="Y64" s="2" t="s">
        <v>94</v>
      </c>
    </row>
    <row r="65" spans="1:25" ht="75" x14ac:dyDescent="0.25">
      <c r="A65" s="35" t="s">
        <v>326</v>
      </c>
      <c r="B65" s="6" t="s">
        <v>318</v>
      </c>
      <c r="C65" s="1">
        <v>44540</v>
      </c>
      <c r="D65" s="4">
        <v>1416</v>
      </c>
      <c r="E65" s="6" t="s">
        <v>828</v>
      </c>
      <c r="F65" s="40" t="s">
        <v>726</v>
      </c>
      <c r="G65" s="1">
        <v>44580</v>
      </c>
      <c r="H65" s="6" t="s">
        <v>727</v>
      </c>
      <c r="I65" s="2" t="s">
        <v>143</v>
      </c>
      <c r="J65" s="2" t="s">
        <v>327</v>
      </c>
      <c r="K65" s="3">
        <v>912443355</v>
      </c>
      <c r="L65" s="9">
        <f t="shared" si="4"/>
        <v>912443355</v>
      </c>
      <c r="M65" s="9">
        <f t="shared" ref="M65:M96" si="6">L65</f>
        <v>912443355</v>
      </c>
      <c r="N65" s="2" t="s">
        <v>728</v>
      </c>
      <c r="O65" s="2" t="s">
        <v>153</v>
      </c>
      <c r="P65" s="5" t="s">
        <v>49</v>
      </c>
      <c r="Q65" s="3">
        <f t="shared" si="5"/>
        <v>1410000</v>
      </c>
      <c r="R65" s="3">
        <v>705000</v>
      </c>
      <c r="S65" s="3">
        <v>705000</v>
      </c>
      <c r="T65" s="3"/>
      <c r="U65" s="4"/>
      <c r="V65" s="1">
        <v>44652</v>
      </c>
      <c r="W65" s="1">
        <v>44743</v>
      </c>
      <c r="X65" s="1"/>
      <c r="Y65" s="2" t="s">
        <v>94</v>
      </c>
    </row>
    <row r="66" spans="1:25" ht="75" customHeight="1" x14ac:dyDescent="0.25">
      <c r="A66" s="35" t="s">
        <v>328</v>
      </c>
      <c r="B66" s="6" t="s">
        <v>319</v>
      </c>
      <c r="C66" s="1">
        <v>44540</v>
      </c>
      <c r="D66" s="4">
        <v>1416</v>
      </c>
      <c r="E66" s="6" t="s">
        <v>781</v>
      </c>
      <c r="F66" s="40" t="s">
        <v>671</v>
      </c>
      <c r="G66" s="1">
        <v>44575</v>
      </c>
      <c r="H66" s="6" t="s">
        <v>657</v>
      </c>
      <c r="I66" s="2" t="s">
        <v>656</v>
      </c>
      <c r="J66" s="2" t="s">
        <v>329</v>
      </c>
      <c r="K66" s="3">
        <v>70417275.180000007</v>
      </c>
      <c r="L66" s="9">
        <f t="shared" ref="L66:L84" si="7">K66</f>
        <v>70417275.180000007</v>
      </c>
      <c r="M66" s="9">
        <f t="shared" si="6"/>
        <v>70417275.180000007</v>
      </c>
      <c r="N66" s="44" t="s">
        <v>662</v>
      </c>
      <c r="O66" s="2" t="s">
        <v>663</v>
      </c>
      <c r="P66" s="5" t="s">
        <v>59</v>
      </c>
      <c r="Q66" s="3">
        <f t="shared" si="5"/>
        <v>3159142</v>
      </c>
      <c r="R66" s="3">
        <v>2106094</v>
      </c>
      <c r="S66" s="3">
        <v>1053048</v>
      </c>
      <c r="T66" s="3"/>
      <c r="U66" s="4"/>
      <c r="V66" s="1">
        <v>44652</v>
      </c>
      <c r="W66" s="1">
        <v>44743</v>
      </c>
      <c r="X66" s="1"/>
      <c r="Y66" s="2" t="s">
        <v>94</v>
      </c>
    </row>
    <row r="67" spans="1:25" ht="52.5" customHeight="1" x14ac:dyDescent="0.25">
      <c r="A67" s="35" t="s">
        <v>332</v>
      </c>
      <c r="B67" s="6" t="s">
        <v>331</v>
      </c>
      <c r="C67" s="1">
        <v>44544</v>
      </c>
      <c r="D67" s="4">
        <v>1416</v>
      </c>
      <c r="E67" s="6" t="s">
        <v>975</v>
      </c>
      <c r="F67" s="40" t="s">
        <v>974</v>
      </c>
      <c r="G67" s="1">
        <v>44586</v>
      </c>
      <c r="H67" s="6" t="s">
        <v>976</v>
      </c>
      <c r="I67" s="2" t="s">
        <v>977</v>
      </c>
      <c r="J67" s="2" t="s">
        <v>330</v>
      </c>
      <c r="K67" s="3">
        <v>518424521.23000002</v>
      </c>
      <c r="L67" s="9">
        <f t="shared" si="7"/>
        <v>518424521.23000002</v>
      </c>
      <c r="M67" s="9">
        <f t="shared" si="6"/>
        <v>518424521.23000002</v>
      </c>
      <c r="N67" s="2" t="s">
        <v>978</v>
      </c>
      <c r="O67" s="2" t="s">
        <v>102</v>
      </c>
      <c r="P67" s="5" t="s">
        <v>49</v>
      </c>
      <c r="Q67" s="3">
        <f t="shared" si="5"/>
        <v>1964.9</v>
      </c>
      <c r="R67" s="3">
        <v>1964.9</v>
      </c>
      <c r="S67" s="3"/>
      <c r="T67" s="3"/>
      <c r="U67" s="4"/>
      <c r="V67" s="1">
        <v>44621</v>
      </c>
      <c r="W67" s="1"/>
      <c r="X67" s="1"/>
      <c r="Y67" s="2" t="s">
        <v>1531</v>
      </c>
    </row>
    <row r="68" spans="1:25" ht="78.75" customHeight="1" x14ac:dyDescent="0.25">
      <c r="A68" s="35" t="s">
        <v>350</v>
      </c>
      <c r="B68" s="6" t="s">
        <v>333</v>
      </c>
      <c r="C68" s="1">
        <v>44546</v>
      </c>
      <c r="D68" s="4">
        <v>1416</v>
      </c>
      <c r="E68" s="6" t="s">
        <v>674</v>
      </c>
      <c r="F68" s="40" t="s">
        <v>675</v>
      </c>
      <c r="G68" s="1">
        <v>44573</v>
      </c>
      <c r="H68" s="6" t="s">
        <v>676</v>
      </c>
      <c r="I68" s="2" t="s">
        <v>104</v>
      </c>
      <c r="J68" s="2" t="s">
        <v>349</v>
      </c>
      <c r="K68" s="3">
        <v>87156980.819999993</v>
      </c>
      <c r="L68" s="9">
        <f t="shared" si="7"/>
        <v>87156980.819999993</v>
      </c>
      <c r="M68" s="9">
        <f t="shared" si="6"/>
        <v>87156980.819999993</v>
      </c>
      <c r="N68" s="2" t="s">
        <v>677</v>
      </c>
      <c r="O68" s="2" t="s">
        <v>102</v>
      </c>
      <c r="P68" s="5" t="s">
        <v>49</v>
      </c>
      <c r="Q68" s="3">
        <f t="shared" si="5"/>
        <v>10974.6</v>
      </c>
      <c r="R68" s="3">
        <v>10974.6</v>
      </c>
      <c r="S68" s="3"/>
      <c r="T68" s="3"/>
      <c r="U68" s="4"/>
      <c r="V68" s="1">
        <v>44621</v>
      </c>
      <c r="W68" s="1"/>
      <c r="X68" s="1"/>
      <c r="Y68" s="2" t="s">
        <v>94</v>
      </c>
    </row>
    <row r="69" spans="1:25" ht="47.25" customHeight="1" x14ac:dyDescent="0.25">
      <c r="A69" s="35" t="s">
        <v>352</v>
      </c>
      <c r="B69" s="6" t="s">
        <v>334</v>
      </c>
      <c r="C69" s="1">
        <v>44546</v>
      </c>
      <c r="D69" s="4">
        <v>1416</v>
      </c>
      <c r="E69" s="6" t="s">
        <v>980</v>
      </c>
      <c r="F69" s="40" t="s">
        <v>979</v>
      </c>
      <c r="G69" s="1">
        <v>44586</v>
      </c>
      <c r="H69" s="6" t="s">
        <v>981</v>
      </c>
      <c r="I69" s="2" t="s">
        <v>977</v>
      </c>
      <c r="J69" s="2" t="s">
        <v>351</v>
      </c>
      <c r="K69" s="3">
        <v>140047705.16</v>
      </c>
      <c r="L69" s="9">
        <f t="shared" si="7"/>
        <v>140047705.16</v>
      </c>
      <c r="M69" s="9">
        <f t="shared" si="6"/>
        <v>140047705.16</v>
      </c>
      <c r="N69" s="2" t="s">
        <v>978</v>
      </c>
      <c r="O69" s="2" t="s">
        <v>102</v>
      </c>
      <c r="P69" s="5" t="s">
        <v>49</v>
      </c>
      <c r="Q69" s="3">
        <f t="shared" si="5"/>
        <v>2654</v>
      </c>
      <c r="R69" s="3">
        <v>572</v>
      </c>
      <c r="S69" s="3">
        <v>2082</v>
      </c>
      <c r="T69" s="3"/>
      <c r="U69" s="4"/>
      <c r="V69" s="1">
        <v>44621</v>
      </c>
      <c r="W69" s="1">
        <v>44682</v>
      </c>
      <c r="X69" s="1"/>
      <c r="Y69" s="2" t="s">
        <v>94</v>
      </c>
    </row>
    <row r="70" spans="1:25" ht="47.25" customHeight="1" x14ac:dyDescent="0.25">
      <c r="A70" s="35" t="s">
        <v>353</v>
      </c>
      <c r="B70" s="6" t="s">
        <v>335</v>
      </c>
      <c r="C70" s="1">
        <v>44544</v>
      </c>
      <c r="D70" s="4">
        <v>1416</v>
      </c>
      <c r="E70" s="6" t="s">
        <v>983</v>
      </c>
      <c r="F70" s="40" t="s">
        <v>982</v>
      </c>
      <c r="G70" s="1">
        <v>44586</v>
      </c>
      <c r="H70" s="6" t="s">
        <v>984</v>
      </c>
      <c r="I70" s="2" t="s">
        <v>977</v>
      </c>
      <c r="J70" s="2" t="s">
        <v>17</v>
      </c>
      <c r="K70" s="3">
        <v>705515379.79999995</v>
      </c>
      <c r="L70" s="9">
        <f t="shared" si="7"/>
        <v>705515379.79999995</v>
      </c>
      <c r="M70" s="9">
        <f t="shared" si="6"/>
        <v>705515379.79999995</v>
      </c>
      <c r="N70" s="2" t="s">
        <v>978</v>
      </c>
      <c r="O70" s="2" t="s">
        <v>102</v>
      </c>
      <c r="P70" s="5" t="s">
        <v>49</v>
      </c>
      <c r="Q70" s="3">
        <f t="shared" si="5"/>
        <v>2674</v>
      </c>
      <c r="R70" s="3">
        <v>1933.6</v>
      </c>
      <c r="S70" s="3">
        <v>740.4</v>
      </c>
      <c r="T70" s="3"/>
      <c r="U70" s="4"/>
      <c r="V70" s="1">
        <v>44621</v>
      </c>
      <c r="W70" s="1">
        <v>44682</v>
      </c>
      <c r="X70" s="1"/>
      <c r="Y70" s="2" t="s">
        <v>94</v>
      </c>
    </row>
    <row r="71" spans="1:25" ht="94.5" customHeight="1" x14ac:dyDescent="0.25">
      <c r="A71" s="35" t="s">
        <v>354</v>
      </c>
      <c r="B71" s="6" t="s">
        <v>336</v>
      </c>
      <c r="C71" s="1">
        <v>44544</v>
      </c>
      <c r="D71" s="4">
        <v>1416</v>
      </c>
      <c r="E71" s="6" t="s">
        <v>1140</v>
      </c>
      <c r="F71" s="40" t="s">
        <v>1141</v>
      </c>
      <c r="G71" s="1">
        <v>44593</v>
      </c>
      <c r="H71" s="6" t="s">
        <v>1142</v>
      </c>
      <c r="I71" s="2" t="s">
        <v>104</v>
      </c>
      <c r="J71" s="2" t="s">
        <v>355</v>
      </c>
      <c r="K71" s="3">
        <v>459886284</v>
      </c>
      <c r="L71" s="9">
        <f t="shared" si="7"/>
        <v>459886284</v>
      </c>
      <c r="M71" s="9">
        <f t="shared" si="6"/>
        <v>459886284</v>
      </c>
      <c r="N71" s="2" t="s">
        <v>1143</v>
      </c>
      <c r="O71" s="2" t="s">
        <v>103</v>
      </c>
      <c r="P71" s="5" t="s">
        <v>78</v>
      </c>
      <c r="Q71" s="3">
        <f t="shared" si="5"/>
        <v>34320</v>
      </c>
      <c r="R71" s="3">
        <v>34320</v>
      </c>
      <c r="S71" s="3"/>
      <c r="T71" s="3"/>
      <c r="U71" s="4"/>
      <c r="V71" s="1">
        <v>44621</v>
      </c>
      <c r="W71" s="1"/>
      <c r="X71" s="1"/>
      <c r="Y71" s="2" t="s">
        <v>94</v>
      </c>
    </row>
    <row r="72" spans="1:25" ht="47.25" customHeight="1" x14ac:dyDescent="0.25">
      <c r="A72" s="35" t="s">
        <v>357</v>
      </c>
      <c r="B72" s="6" t="s">
        <v>337</v>
      </c>
      <c r="C72" s="1">
        <v>44544</v>
      </c>
      <c r="D72" s="4">
        <v>1416</v>
      </c>
      <c r="E72" s="6" t="s">
        <v>986</v>
      </c>
      <c r="F72" s="40" t="s">
        <v>985</v>
      </c>
      <c r="G72" s="1">
        <v>44586</v>
      </c>
      <c r="H72" s="6" t="s">
        <v>987</v>
      </c>
      <c r="I72" s="2" t="s">
        <v>977</v>
      </c>
      <c r="J72" s="2" t="s">
        <v>356</v>
      </c>
      <c r="K72" s="3">
        <v>159888742.86000001</v>
      </c>
      <c r="L72" s="9">
        <f t="shared" si="7"/>
        <v>159888742.86000001</v>
      </c>
      <c r="M72" s="9">
        <f t="shared" si="6"/>
        <v>159888742.86000001</v>
      </c>
      <c r="N72" s="2" t="s">
        <v>978</v>
      </c>
      <c r="O72" s="2" t="s">
        <v>102</v>
      </c>
      <c r="P72" s="5" t="s">
        <v>49</v>
      </c>
      <c r="Q72" s="3">
        <f t="shared" si="5"/>
        <v>606</v>
      </c>
      <c r="R72" s="3">
        <v>606</v>
      </c>
      <c r="S72" s="3"/>
      <c r="T72" s="3"/>
      <c r="U72" s="4"/>
      <c r="V72" s="1">
        <v>44621</v>
      </c>
      <c r="W72" s="1"/>
      <c r="X72" s="1"/>
      <c r="Y72" s="2" t="s">
        <v>1531</v>
      </c>
    </row>
    <row r="73" spans="1:25" ht="75" customHeight="1" x14ac:dyDescent="0.25">
      <c r="A73" s="35" t="s">
        <v>359</v>
      </c>
      <c r="B73" s="6" t="s">
        <v>338</v>
      </c>
      <c r="C73" s="1">
        <v>44546</v>
      </c>
      <c r="D73" s="4">
        <v>1416</v>
      </c>
      <c r="E73" s="6" t="s">
        <v>782</v>
      </c>
      <c r="F73" s="40" t="s">
        <v>697</v>
      </c>
      <c r="G73" s="1">
        <v>44579</v>
      </c>
      <c r="H73" s="6" t="s">
        <v>698</v>
      </c>
      <c r="I73" s="2" t="s">
        <v>656</v>
      </c>
      <c r="J73" s="2" t="s">
        <v>358</v>
      </c>
      <c r="K73" s="3">
        <v>55862762.219999999</v>
      </c>
      <c r="L73" s="9">
        <f t="shared" si="7"/>
        <v>55862762.219999999</v>
      </c>
      <c r="M73" s="9">
        <f t="shared" si="6"/>
        <v>55862762.219999999</v>
      </c>
      <c r="N73" s="2" t="s">
        <v>662</v>
      </c>
      <c r="O73" s="2" t="s">
        <v>663</v>
      </c>
      <c r="P73" s="5" t="s">
        <v>69</v>
      </c>
      <c r="Q73" s="3">
        <f t="shared" si="5"/>
        <v>3540099</v>
      </c>
      <c r="R73" s="3">
        <v>2360066</v>
      </c>
      <c r="S73" s="3">
        <v>1180033</v>
      </c>
      <c r="T73" s="3"/>
      <c r="U73" s="4"/>
      <c r="V73" s="1">
        <v>44652</v>
      </c>
      <c r="W73" s="1">
        <v>44743</v>
      </c>
      <c r="X73" s="1"/>
      <c r="Y73" s="2" t="s">
        <v>94</v>
      </c>
    </row>
    <row r="74" spans="1:25" ht="63" customHeight="1" x14ac:dyDescent="0.25">
      <c r="A74" s="35" t="s">
        <v>361</v>
      </c>
      <c r="B74" s="6" t="s">
        <v>339</v>
      </c>
      <c r="C74" s="1">
        <v>44544</v>
      </c>
      <c r="D74" s="4">
        <v>1416</v>
      </c>
      <c r="E74" s="6" t="s">
        <v>994</v>
      </c>
      <c r="F74" s="40" t="s">
        <v>842</v>
      </c>
      <c r="G74" s="1">
        <v>44585</v>
      </c>
      <c r="H74" s="6" t="s">
        <v>843</v>
      </c>
      <c r="I74" s="2" t="s">
        <v>100</v>
      </c>
      <c r="J74" s="2" t="s">
        <v>360</v>
      </c>
      <c r="K74" s="3">
        <v>406236438</v>
      </c>
      <c r="L74" s="9">
        <f t="shared" si="7"/>
        <v>406236438</v>
      </c>
      <c r="M74" s="9">
        <f t="shared" si="6"/>
        <v>406236438</v>
      </c>
      <c r="N74" s="2" t="s">
        <v>844</v>
      </c>
      <c r="O74" s="2" t="s">
        <v>153</v>
      </c>
      <c r="P74" s="5" t="s">
        <v>49</v>
      </c>
      <c r="Q74" s="3">
        <f t="shared" si="5"/>
        <v>627780</v>
      </c>
      <c r="R74" s="3">
        <v>627780</v>
      </c>
      <c r="S74" s="3"/>
      <c r="T74" s="3"/>
      <c r="U74" s="4"/>
      <c r="V74" s="1">
        <v>44652</v>
      </c>
      <c r="W74" s="1"/>
      <c r="X74" s="1"/>
      <c r="Y74" s="2" t="s">
        <v>1531</v>
      </c>
    </row>
    <row r="75" spans="1:25" ht="63" customHeight="1" x14ac:dyDescent="0.25">
      <c r="A75" s="35" t="s">
        <v>363</v>
      </c>
      <c r="B75" s="6" t="s">
        <v>340</v>
      </c>
      <c r="C75" s="1">
        <v>44544</v>
      </c>
      <c r="D75" s="4">
        <v>1416</v>
      </c>
      <c r="E75" s="6" t="s">
        <v>993</v>
      </c>
      <c r="F75" s="40" t="s">
        <v>988</v>
      </c>
      <c r="G75" s="1">
        <v>44586</v>
      </c>
      <c r="H75" s="6" t="s">
        <v>989</v>
      </c>
      <c r="I75" s="2" t="s">
        <v>101</v>
      </c>
      <c r="J75" s="2" t="s">
        <v>362</v>
      </c>
      <c r="K75" s="3">
        <v>969563290.40999997</v>
      </c>
      <c r="L75" s="9">
        <f t="shared" si="7"/>
        <v>969563290.40999997</v>
      </c>
      <c r="M75" s="9">
        <f t="shared" si="6"/>
        <v>969563290.40999997</v>
      </c>
      <c r="N75" s="2" t="s">
        <v>995</v>
      </c>
      <c r="O75" s="2" t="s">
        <v>153</v>
      </c>
      <c r="P75" s="5" t="s">
        <v>49</v>
      </c>
      <c r="Q75" s="3">
        <f t="shared" si="5"/>
        <v>15249</v>
      </c>
      <c r="R75" s="3">
        <v>11760</v>
      </c>
      <c r="S75" s="3">
        <v>3489</v>
      </c>
      <c r="T75" s="3"/>
      <c r="U75" s="4"/>
      <c r="V75" s="1">
        <v>44607</v>
      </c>
      <c r="W75" s="1">
        <v>44743</v>
      </c>
      <c r="X75" s="1"/>
      <c r="Y75" s="2" t="s">
        <v>94</v>
      </c>
    </row>
    <row r="76" spans="1:25" ht="63" customHeight="1" x14ac:dyDescent="0.25">
      <c r="A76" s="35" t="s">
        <v>364</v>
      </c>
      <c r="B76" s="6" t="s">
        <v>341</v>
      </c>
      <c r="C76" s="1">
        <v>44544</v>
      </c>
      <c r="D76" s="4">
        <v>1416</v>
      </c>
      <c r="E76" s="6" t="s">
        <v>996</v>
      </c>
      <c r="F76" s="40" t="s">
        <v>997</v>
      </c>
      <c r="G76" s="1">
        <v>44586</v>
      </c>
      <c r="H76" s="6" t="s">
        <v>990</v>
      </c>
      <c r="I76" s="2" t="s">
        <v>101</v>
      </c>
      <c r="J76" s="2" t="s">
        <v>362</v>
      </c>
      <c r="K76" s="3">
        <v>762222094.91999996</v>
      </c>
      <c r="L76" s="9">
        <f t="shared" si="7"/>
        <v>762222094.91999996</v>
      </c>
      <c r="M76" s="9">
        <f t="shared" si="6"/>
        <v>762222094.91999996</v>
      </c>
      <c r="N76" s="2" t="s">
        <v>995</v>
      </c>
      <c r="O76" s="2" t="s">
        <v>153</v>
      </c>
      <c r="P76" s="5" t="s">
        <v>49</v>
      </c>
      <c r="Q76" s="3">
        <f t="shared" si="5"/>
        <v>11988</v>
      </c>
      <c r="R76" s="3">
        <v>9249</v>
      </c>
      <c r="S76" s="3">
        <v>2739</v>
      </c>
      <c r="T76" s="3"/>
      <c r="U76" s="4"/>
      <c r="V76" s="1">
        <v>44607</v>
      </c>
      <c r="W76" s="1">
        <v>44743</v>
      </c>
      <c r="X76" s="1"/>
      <c r="Y76" s="2" t="s">
        <v>1531</v>
      </c>
    </row>
    <row r="77" spans="1:25" ht="63" customHeight="1" x14ac:dyDescent="0.25">
      <c r="A77" s="35" t="s">
        <v>365</v>
      </c>
      <c r="B77" s="6" t="s">
        <v>342</v>
      </c>
      <c r="C77" s="1">
        <v>44544</v>
      </c>
      <c r="D77" s="4">
        <v>1416</v>
      </c>
      <c r="E77" s="6" t="s">
        <v>999</v>
      </c>
      <c r="F77" s="40" t="s">
        <v>998</v>
      </c>
      <c r="G77" s="1">
        <v>44586</v>
      </c>
      <c r="H77" s="6" t="s">
        <v>991</v>
      </c>
      <c r="I77" s="2" t="s">
        <v>101</v>
      </c>
      <c r="J77" s="2" t="s">
        <v>362</v>
      </c>
      <c r="K77" s="3">
        <v>830509259.58000004</v>
      </c>
      <c r="L77" s="9">
        <f t="shared" si="7"/>
        <v>830509259.58000004</v>
      </c>
      <c r="M77" s="9">
        <f t="shared" si="6"/>
        <v>830509259.58000004</v>
      </c>
      <c r="N77" s="2" t="s">
        <v>995</v>
      </c>
      <c r="O77" s="2" t="s">
        <v>153</v>
      </c>
      <c r="P77" s="5" t="s">
        <v>49</v>
      </c>
      <c r="Q77" s="3">
        <f t="shared" si="5"/>
        <v>13062</v>
      </c>
      <c r="R77" s="3">
        <v>10077</v>
      </c>
      <c r="S77" s="3">
        <v>2985</v>
      </c>
      <c r="T77" s="3"/>
      <c r="U77" s="4"/>
      <c r="V77" s="1">
        <v>44607</v>
      </c>
      <c r="W77" s="1">
        <v>44743</v>
      </c>
      <c r="X77" s="1"/>
      <c r="Y77" s="2" t="s">
        <v>94</v>
      </c>
    </row>
    <row r="78" spans="1:25" ht="63" customHeight="1" x14ac:dyDescent="0.25">
      <c r="A78" s="35" t="s">
        <v>367</v>
      </c>
      <c r="B78" s="6" t="s">
        <v>343</v>
      </c>
      <c r="C78" s="1">
        <v>44544</v>
      </c>
      <c r="D78" s="4">
        <v>1416</v>
      </c>
      <c r="E78" s="6" t="s">
        <v>1001</v>
      </c>
      <c r="F78" s="40" t="s">
        <v>1000</v>
      </c>
      <c r="G78" s="1">
        <v>44586</v>
      </c>
      <c r="H78" s="6" t="s">
        <v>992</v>
      </c>
      <c r="I78" s="2" t="s">
        <v>101</v>
      </c>
      <c r="J78" s="2" t="s">
        <v>366</v>
      </c>
      <c r="K78" s="3">
        <v>962505678.41999996</v>
      </c>
      <c r="L78" s="9">
        <f t="shared" si="7"/>
        <v>962505678.41999996</v>
      </c>
      <c r="M78" s="9">
        <f t="shared" si="6"/>
        <v>962505678.41999996</v>
      </c>
      <c r="N78" s="2" t="s">
        <v>995</v>
      </c>
      <c r="O78" s="2" t="s">
        <v>153</v>
      </c>
      <c r="P78" s="5" t="s">
        <v>49</v>
      </c>
      <c r="Q78" s="3">
        <f t="shared" si="5"/>
        <v>15138</v>
      </c>
      <c r="R78" s="3">
        <v>11691</v>
      </c>
      <c r="S78" s="3">
        <v>3447</v>
      </c>
      <c r="T78" s="3"/>
      <c r="U78" s="4"/>
      <c r="V78" s="1">
        <v>44910</v>
      </c>
      <c r="W78" s="1">
        <v>44743</v>
      </c>
      <c r="X78" s="1"/>
      <c r="Y78" s="2" t="s">
        <v>94</v>
      </c>
    </row>
    <row r="79" spans="1:25" ht="78.75" customHeight="1" x14ac:dyDescent="0.25">
      <c r="A79" s="35" t="s">
        <v>369</v>
      </c>
      <c r="B79" s="6" t="s">
        <v>344</v>
      </c>
      <c r="C79" s="1">
        <v>44546</v>
      </c>
      <c r="D79" s="4">
        <v>1416</v>
      </c>
      <c r="E79" s="6" t="s">
        <v>678</v>
      </c>
      <c r="F79" s="40" t="s">
        <v>679</v>
      </c>
      <c r="G79" s="1">
        <v>44573</v>
      </c>
      <c r="H79" s="6" t="s">
        <v>680</v>
      </c>
      <c r="I79" s="2" t="s">
        <v>101</v>
      </c>
      <c r="J79" s="2" t="s">
        <v>368</v>
      </c>
      <c r="K79" s="3">
        <v>1900800</v>
      </c>
      <c r="L79" s="9">
        <f t="shared" si="7"/>
        <v>1900800</v>
      </c>
      <c r="M79" s="9">
        <f t="shared" si="6"/>
        <v>1900800</v>
      </c>
      <c r="N79" s="2" t="s">
        <v>682</v>
      </c>
      <c r="O79" s="2" t="s">
        <v>683</v>
      </c>
      <c r="P79" s="5" t="s">
        <v>51</v>
      </c>
      <c r="Q79" s="3">
        <f t="shared" si="5"/>
        <v>14400</v>
      </c>
      <c r="R79" s="3">
        <v>14400</v>
      </c>
      <c r="S79" s="3"/>
      <c r="T79" s="3"/>
      <c r="U79" s="4"/>
      <c r="V79" s="1">
        <v>44593</v>
      </c>
      <c r="W79" s="1"/>
      <c r="X79" s="1"/>
      <c r="Y79" s="2" t="s">
        <v>1531</v>
      </c>
    </row>
    <row r="80" spans="1:25" ht="63" customHeight="1" x14ac:dyDescent="0.25">
      <c r="A80" s="35" t="s">
        <v>371</v>
      </c>
      <c r="B80" s="6" t="s">
        <v>345</v>
      </c>
      <c r="C80" s="1">
        <v>44544</v>
      </c>
      <c r="D80" s="4">
        <v>1416</v>
      </c>
      <c r="E80" s="6" t="s">
        <v>641</v>
      </c>
      <c r="F80" s="2" t="s">
        <v>641</v>
      </c>
      <c r="G80" s="1" t="s">
        <v>641</v>
      </c>
      <c r="H80" s="6" t="s">
        <v>641</v>
      </c>
      <c r="I80" s="2" t="s">
        <v>641</v>
      </c>
      <c r="J80" s="2" t="s">
        <v>370</v>
      </c>
      <c r="K80" s="3" t="s">
        <v>641</v>
      </c>
      <c r="L80" s="9" t="str">
        <f t="shared" si="7"/>
        <v>нет заявок</v>
      </c>
      <c r="M80" s="9" t="str">
        <f t="shared" si="6"/>
        <v>нет заявок</v>
      </c>
      <c r="N80" s="2" t="s">
        <v>641</v>
      </c>
      <c r="O80" s="2" t="s">
        <v>641</v>
      </c>
      <c r="P80" s="5" t="s">
        <v>49</v>
      </c>
      <c r="Q80" s="3" t="s">
        <v>642</v>
      </c>
      <c r="R80" s="3">
        <v>6381</v>
      </c>
      <c r="S80" s="3" t="s">
        <v>641</v>
      </c>
      <c r="T80" s="3" t="s">
        <v>641</v>
      </c>
      <c r="U80" s="4" t="s">
        <v>641</v>
      </c>
      <c r="V80" s="1">
        <v>44607</v>
      </c>
      <c r="W80" s="1" t="s">
        <v>641</v>
      </c>
      <c r="X80" s="1" t="s">
        <v>641</v>
      </c>
      <c r="Y80" s="2" t="s">
        <v>641</v>
      </c>
    </row>
    <row r="81" spans="1:25" ht="78.75" customHeight="1" x14ac:dyDescent="0.25">
      <c r="A81" s="35" t="s">
        <v>373</v>
      </c>
      <c r="B81" s="6" t="s">
        <v>346</v>
      </c>
      <c r="C81" s="1">
        <v>44544</v>
      </c>
      <c r="D81" s="4">
        <v>1416</v>
      </c>
      <c r="E81" s="6" t="s">
        <v>1003</v>
      </c>
      <c r="F81" s="40" t="s">
        <v>1002</v>
      </c>
      <c r="G81" s="1">
        <v>44586</v>
      </c>
      <c r="H81" s="6" t="s">
        <v>1004</v>
      </c>
      <c r="I81" s="2" t="s">
        <v>104</v>
      </c>
      <c r="J81" s="2" t="s">
        <v>372</v>
      </c>
      <c r="K81" s="3">
        <v>569196600</v>
      </c>
      <c r="L81" s="9">
        <f t="shared" si="7"/>
        <v>569196600</v>
      </c>
      <c r="M81" s="9">
        <f t="shared" si="6"/>
        <v>569196600</v>
      </c>
      <c r="N81" s="2" t="s">
        <v>687</v>
      </c>
      <c r="O81" s="2" t="s">
        <v>103</v>
      </c>
      <c r="P81" s="5" t="s">
        <v>46</v>
      </c>
      <c r="Q81" s="3">
        <f t="shared" ref="Q81:Q124" si="8">R81+S81+T81</f>
        <v>45940000</v>
      </c>
      <c r="R81" s="3">
        <v>45940000</v>
      </c>
      <c r="S81" s="3"/>
      <c r="T81" s="3"/>
      <c r="U81" s="4"/>
      <c r="V81" s="1">
        <v>44621</v>
      </c>
      <c r="W81" s="1"/>
      <c r="X81" s="1"/>
      <c r="Y81" s="2" t="s">
        <v>94</v>
      </c>
    </row>
    <row r="82" spans="1:25" ht="78.75" customHeight="1" x14ac:dyDescent="0.25">
      <c r="A82" s="35" t="s">
        <v>375</v>
      </c>
      <c r="B82" s="6" t="s">
        <v>347</v>
      </c>
      <c r="C82" s="1">
        <v>44546</v>
      </c>
      <c r="D82" s="4">
        <v>1416</v>
      </c>
      <c r="E82" s="6" t="s">
        <v>685</v>
      </c>
      <c r="F82" s="40" t="s">
        <v>684</v>
      </c>
      <c r="G82" s="1">
        <v>44573</v>
      </c>
      <c r="H82" s="6" t="s">
        <v>686</v>
      </c>
      <c r="I82" s="2" t="s">
        <v>104</v>
      </c>
      <c r="J82" s="2" t="s">
        <v>374</v>
      </c>
      <c r="K82" s="3">
        <v>14208500</v>
      </c>
      <c r="L82" s="9">
        <f t="shared" si="7"/>
        <v>14208500</v>
      </c>
      <c r="M82" s="9">
        <f t="shared" si="6"/>
        <v>14208500</v>
      </c>
      <c r="N82" s="2" t="s">
        <v>687</v>
      </c>
      <c r="O82" s="2" t="s">
        <v>103</v>
      </c>
      <c r="P82" s="5" t="s">
        <v>46</v>
      </c>
      <c r="Q82" s="3">
        <f t="shared" si="8"/>
        <v>1810000</v>
      </c>
      <c r="R82" s="3">
        <v>1810000</v>
      </c>
      <c r="S82" s="3"/>
      <c r="T82" s="3"/>
      <c r="U82" s="4"/>
      <c r="V82" s="1">
        <v>44621</v>
      </c>
      <c r="W82" s="1"/>
      <c r="X82" s="1"/>
      <c r="Y82" s="2" t="s">
        <v>1531</v>
      </c>
    </row>
    <row r="83" spans="1:25" ht="78.75" customHeight="1" x14ac:dyDescent="0.25">
      <c r="A83" s="35" t="s">
        <v>376</v>
      </c>
      <c r="B83" s="6" t="s">
        <v>348</v>
      </c>
      <c r="C83" s="1">
        <v>44546</v>
      </c>
      <c r="D83" s="4">
        <v>1416</v>
      </c>
      <c r="E83" s="6" t="s">
        <v>1392</v>
      </c>
      <c r="F83" s="40" t="s">
        <v>845</v>
      </c>
      <c r="G83" s="1">
        <v>44585</v>
      </c>
      <c r="H83" s="6" t="s">
        <v>1533</v>
      </c>
      <c r="I83" s="2" t="s">
        <v>104</v>
      </c>
      <c r="J83" s="2" t="s">
        <v>372</v>
      </c>
      <c r="K83" s="3">
        <v>498685110</v>
      </c>
      <c r="L83" s="9">
        <f t="shared" si="7"/>
        <v>498685110</v>
      </c>
      <c r="M83" s="9">
        <f t="shared" si="6"/>
        <v>498685110</v>
      </c>
      <c r="N83" s="2" t="s">
        <v>630</v>
      </c>
      <c r="O83" s="2" t="s">
        <v>103</v>
      </c>
      <c r="P83" s="5" t="s">
        <v>46</v>
      </c>
      <c r="Q83" s="3">
        <f t="shared" si="8"/>
        <v>40249000</v>
      </c>
      <c r="R83" s="3">
        <v>40249000</v>
      </c>
      <c r="S83" s="3"/>
      <c r="T83" s="3"/>
      <c r="U83" s="4"/>
      <c r="V83" s="1">
        <v>44621</v>
      </c>
      <c r="W83" s="1"/>
      <c r="X83" s="1"/>
      <c r="Y83" s="2" t="s">
        <v>1531</v>
      </c>
    </row>
    <row r="84" spans="1:25" ht="78.75" customHeight="1" x14ac:dyDescent="0.25">
      <c r="A84" s="35" t="s">
        <v>387</v>
      </c>
      <c r="B84" s="6" t="s">
        <v>388</v>
      </c>
      <c r="C84" s="1">
        <v>44547</v>
      </c>
      <c r="D84" s="4">
        <v>1416</v>
      </c>
      <c r="E84" s="6" t="s">
        <v>790</v>
      </c>
      <c r="F84" s="40" t="s">
        <v>789</v>
      </c>
      <c r="G84" s="1">
        <v>44573</v>
      </c>
      <c r="H84" s="6" t="s">
        <v>791</v>
      </c>
      <c r="I84" s="2" t="s">
        <v>104</v>
      </c>
      <c r="J84" s="2" t="s">
        <v>389</v>
      </c>
      <c r="K84" s="3">
        <v>184820400</v>
      </c>
      <c r="L84" s="9">
        <f t="shared" si="7"/>
        <v>184820400</v>
      </c>
      <c r="M84" s="9">
        <f t="shared" si="6"/>
        <v>184820400</v>
      </c>
      <c r="N84" s="2" t="s">
        <v>687</v>
      </c>
      <c r="O84" s="2" t="s">
        <v>103</v>
      </c>
      <c r="P84" s="5" t="s">
        <v>390</v>
      </c>
      <c r="Q84" s="3">
        <f t="shared" si="8"/>
        <v>23544000</v>
      </c>
      <c r="R84" s="3">
        <v>21209000</v>
      </c>
      <c r="S84" s="3">
        <v>2335000</v>
      </c>
      <c r="T84" s="3"/>
      <c r="U84" s="4"/>
      <c r="V84" s="1">
        <v>44621</v>
      </c>
      <c r="W84" s="1">
        <v>44713</v>
      </c>
      <c r="X84" s="1"/>
      <c r="Y84" s="2" t="s">
        <v>94</v>
      </c>
    </row>
    <row r="85" spans="1:25" ht="47.25" customHeight="1" x14ac:dyDescent="0.25">
      <c r="A85" s="35" t="s">
        <v>391</v>
      </c>
      <c r="B85" s="6" t="s">
        <v>392</v>
      </c>
      <c r="C85" s="1">
        <v>44547</v>
      </c>
      <c r="D85" s="4">
        <v>1416</v>
      </c>
      <c r="E85" s="6" t="s">
        <v>830</v>
      </c>
      <c r="F85" s="40" t="s">
        <v>831</v>
      </c>
      <c r="G85" s="1">
        <v>44573</v>
      </c>
      <c r="H85" s="6" t="s">
        <v>832</v>
      </c>
      <c r="I85" s="2" t="s">
        <v>104</v>
      </c>
      <c r="J85" s="2" t="s">
        <v>393</v>
      </c>
      <c r="K85" s="3">
        <v>21366077.699999999</v>
      </c>
      <c r="L85" s="9">
        <f t="shared" ref="L85:L99" si="9">K85</f>
        <v>21366077.699999999</v>
      </c>
      <c r="M85" s="9">
        <f t="shared" si="6"/>
        <v>21366077.699999999</v>
      </c>
      <c r="N85" s="2" t="s">
        <v>665</v>
      </c>
      <c r="O85" s="2" t="s">
        <v>102</v>
      </c>
      <c r="P85" s="5" t="s">
        <v>69</v>
      </c>
      <c r="Q85" s="3">
        <f t="shared" si="8"/>
        <v>1479</v>
      </c>
      <c r="R85" s="3">
        <v>890</v>
      </c>
      <c r="S85" s="3">
        <v>589</v>
      </c>
      <c r="T85" s="3"/>
      <c r="U85" s="4"/>
      <c r="V85" s="1">
        <v>44621</v>
      </c>
      <c r="W85" s="1">
        <v>44743</v>
      </c>
      <c r="X85" s="1"/>
      <c r="Y85" s="2" t="s">
        <v>94</v>
      </c>
    </row>
    <row r="86" spans="1:25" ht="47.25" customHeight="1" x14ac:dyDescent="0.25">
      <c r="A86" s="35" t="s">
        <v>394</v>
      </c>
      <c r="B86" s="6" t="s">
        <v>395</v>
      </c>
      <c r="C86" s="1">
        <v>44547</v>
      </c>
      <c r="D86" s="4">
        <v>1416</v>
      </c>
      <c r="E86" s="6" t="s">
        <v>1006</v>
      </c>
      <c r="F86" s="40" t="s">
        <v>1005</v>
      </c>
      <c r="G86" s="1">
        <v>44586</v>
      </c>
      <c r="H86" s="6" t="s">
        <v>1007</v>
      </c>
      <c r="I86" s="2" t="s">
        <v>104</v>
      </c>
      <c r="J86" s="2" t="s">
        <v>396</v>
      </c>
      <c r="K86" s="3">
        <v>764891376</v>
      </c>
      <c r="L86" s="9">
        <f t="shared" si="9"/>
        <v>764891376</v>
      </c>
      <c r="M86" s="9">
        <f t="shared" si="6"/>
        <v>764891376</v>
      </c>
      <c r="N86" s="2" t="s">
        <v>1009</v>
      </c>
      <c r="O86" s="2" t="s">
        <v>1010</v>
      </c>
      <c r="P86" s="5" t="s">
        <v>49</v>
      </c>
      <c r="Q86" s="3">
        <f t="shared" si="8"/>
        <v>1904610</v>
      </c>
      <c r="R86" s="3">
        <v>975000</v>
      </c>
      <c r="S86" s="3">
        <v>929610</v>
      </c>
      <c r="T86" s="3"/>
      <c r="U86" s="4"/>
      <c r="V86" s="1">
        <v>44621</v>
      </c>
      <c r="W86" s="1">
        <v>44713</v>
      </c>
      <c r="X86" s="1"/>
      <c r="Y86" s="2" t="s">
        <v>94</v>
      </c>
    </row>
    <row r="87" spans="1:25" ht="63" customHeight="1" x14ac:dyDescent="0.25">
      <c r="A87" s="35" t="s">
        <v>397</v>
      </c>
      <c r="B87" s="6" t="s">
        <v>398</v>
      </c>
      <c r="C87" s="1">
        <v>44547</v>
      </c>
      <c r="D87" s="4">
        <v>1416</v>
      </c>
      <c r="E87" s="6" t="s">
        <v>1012</v>
      </c>
      <c r="F87" s="40" t="s">
        <v>1011</v>
      </c>
      <c r="G87" s="1">
        <v>44586</v>
      </c>
      <c r="H87" s="6" t="s">
        <v>1008</v>
      </c>
      <c r="I87" s="2" t="s">
        <v>143</v>
      </c>
      <c r="J87" s="2" t="s">
        <v>399</v>
      </c>
      <c r="K87" s="3">
        <v>575713440</v>
      </c>
      <c r="L87" s="9">
        <f t="shared" si="9"/>
        <v>575713440</v>
      </c>
      <c r="M87" s="9">
        <f t="shared" si="6"/>
        <v>575713440</v>
      </c>
      <c r="N87" s="2" t="s">
        <v>92</v>
      </c>
      <c r="O87" s="2" t="s">
        <v>102</v>
      </c>
      <c r="P87" s="5" t="s">
        <v>49</v>
      </c>
      <c r="Q87" s="3">
        <f t="shared" si="8"/>
        <v>95850</v>
      </c>
      <c r="R87" s="3">
        <v>95850</v>
      </c>
      <c r="S87" s="3"/>
      <c r="T87" s="3"/>
      <c r="U87" s="4"/>
      <c r="V87" s="1">
        <v>44652</v>
      </c>
      <c r="W87" s="1"/>
      <c r="X87" s="1"/>
      <c r="Y87" s="2" t="s">
        <v>94</v>
      </c>
    </row>
    <row r="88" spans="1:25" ht="78.75" customHeight="1" x14ac:dyDescent="0.25">
      <c r="A88" s="35" t="s">
        <v>400</v>
      </c>
      <c r="B88" s="6" t="s">
        <v>401</v>
      </c>
      <c r="C88" s="1">
        <v>44551</v>
      </c>
      <c r="D88" s="4">
        <v>1416</v>
      </c>
      <c r="E88" s="6" t="s">
        <v>1393</v>
      </c>
      <c r="F88" s="40" t="s">
        <v>729</v>
      </c>
      <c r="G88" s="1">
        <v>44580</v>
      </c>
      <c r="H88" s="6" t="s">
        <v>730</v>
      </c>
      <c r="I88" s="2" t="s">
        <v>104</v>
      </c>
      <c r="J88" s="2" t="s">
        <v>402</v>
      </c>
      <c r="K88" s="3">
        <v>298714500</v>
      </c>
      <c r="L88" s="9">
        <f t="shared" si="9"/>
        <v>298714500</v>
      </c>
      <c r="M88" s="9">
        <f t="shared" si="6"/>
        <v>298714500</v>
      </c>
      <c r="N88" s="2" t="s">
        <v>643</v>
      </c>
      <c r="O88" s="2" t="s">
        <v>103</v>
      </c>
      <c r="P88" s="5" t="s">
        <v>46</v>
      </c>
      <c r="Q88" s="3">
        <f t="shared" si="8"/>
        <v>22890000</v>
      </c>
      <c r="R88" s="3">
        <v>20995500</v>
      </c>
      <c r="S88" s="3">
        <v>1894500</v>
      </c>
      <c r="T88" s="3"/>
      <c r="U88" s="4"/>
      <c r="V88" s="1">
        <v>44621</v>
      </c>
      <c r="W88" s="1">
        <v>44682</v>
      </c>
      <c r="X88" s="1"/>
      <c r="Y88" s="2" t="s">
        <v>94</v>
      </c>
    </row>
    <row r="89" spans="1:25" ht="47.25" customHeight="1" x14ac:dyDescent="0.25">
      <c r="A89" s="35" t="s">
        <v>403</v>
      </c>
      <c r="B89" s="6" t="s">
        <v>404</v>
      </c>
      <c r="C89" s="1">
        <v>44551</v>
      </c>
      <c r="D89" s="4">
        <v>1416</v>
      </c>
      <c r="E89" s="6" t="s">
        <v>1145</v>
      </c>
      <c r="F89" s="40" t="s">
        <v>1144</v>
      </c>
      <c r="G89" s="1">
        <v>44592</v>
      </c>
      <c r="H89" s="6" t="s">
        <v>1146</v>
      </c>
      <c r="I89" s="2" t="s">
        <v>100</v>
      </c>
      <c r="J89" s="2" t="s">
        <v>405</v>
      </c>
      <c r="K89" s="3">
        <v>700032942</v>
      </c>
      <c r="L89" s="9">
        <f t="shared" si="9"/>
        <v>700032942</v>
      </c>
      <c r="M89" s="9">
        <f t="shared" si="6"/>
        <v>700032942</v>
      </c>
      <c r="N89" s="2" t="s">
        <v>1149</v>
      </c>
      <c r="O89" s="2" t="s">
        <v>670</v>
      </c>
      <c r="P89" s="5" t="s">
        <v>69</v>
      </c>
      <c r="Q89" s="3">
        <f t="shared" si="8"/>
        <v>747180</v>
      </c>
      <c r="R89" s="3">
        <v>747180</v>
      </c>
      <c r="S89" s="3"/>
      <c r="T89" s="3"/>
      <c r="U89" s="4"/>
      <c r="V89" s="1">
        <v>44607</v>
      </c>
      <c r="W89" s="1"/>
      <c r="X89" s="1"/>
      <c r="Y89" s="2" t="s">
        <v>1531</v>
      </c>
    </row>
    <row r="90" spans="1:25" ht="75" customHeight="1" x14ac:dyDescent="0.25">
      <c r="A90" s="35" t="s">
        <v>406</v>
      </c>
      <c r="B90" s="6" t="s">
        <v>407</v>
      </c>
      <c r="C90" s="1">
        <v>44551</v>
      </c>
      <c r="D90" s="4">
        <v>1416</v>
      </c>
      <c r="E90" s="6" t="s">
        <v>784</v>
      </c>
      <c r="F90" s="40" t="s">
        <v>783</v>
      </c>
      <c r="G90" s="1">
        <v>44579</v>
      </c>
      <c r="H90" s="6" t="s">
        <v>691</v>
      </c>
      <c r="I90" s="2" t="s">
        <v>622</v>
      </c>
      <c r="J90" s="2" t="s">
        <v>408</v>
      </c>
      <c r="K90" s="3">
        <v>34084800</v>
      </c>
      <c r="L90" s="9">
        <f t="shared" si="9"/>
        <v>34084800</v>
      </c>
      <c r="M90" s="9">
        <f t="shared" si="6"/>
        <v>34084800</v>
      </c>
      <c r="N90" s="2" t="s">
        <v>692</v>
      </c>
      <c r="O90" s="2" t="s">
        <v>693</v>
      </c>
      <c r="P90" s="5" t="s">
        <v>69</v>
      </c>
      <c r="Q90" s="3">
        <f t="shared" si="8"/>
        <v>1420200</v>
      </c>
      <c r="R90" s="3">
        <v>1420200</v>
      </c>
      <c r="S90" s="3"/>
      <c r="T90" s="3"/>
      <c r="U90" s="4"/>
      <c r="V90" s="1">
        <v>44743</v>
      </c>
      <c r="W90" s="1"/>
      <c r="X90" s="1"/>
      <c r="Y90" s="2" t="s">
        <v>94</v>
      </c>
    </row>
    <row r="91" spans="1:25" ht="63" customHeight="1" x14ac:dyDescent="0.25">
      <c r="A91" s="35" t="s">
        <v>409</v>
      </c>
      <c r="B91" s="6" t="s">
        <v>410</v>
      </c>
      <c r="C91" s="1">
        <v>44551</v>
      </c>
      <c r="D91" s="4">
        <v>1416</v>
      </c>
      <c r="E91" s="6"/>
      <c r="F91" s="40" t="s">
        <v>1150</v>
      </c>
      <c r="G91" s="1">
        <v>44600</v>
      </c>
      <c r="H91" s="6" t="s">
        <v>1147</v>
      </c>
      <c r="I91" s="2" t="s">
        <v>104</v>
      </c>
      <c r="J91" s="2" t="s">
        <v>411</v>
      </c>
      <c r="K91" s="3">
        <v>954975797.10000002</v>
      </c>
      <c r="L91" s="9">
        <f t="shared" si="9"/>
        <v>954975797.10000002</v>
      </c>
      <c r="M91" s="9">
        <f t="shared" si="6"/>
        <v>954975797.10000002</v>
      </c>
      <c r="N91" s="2" t="s">
        <v>1151</v>
      </c>
      <c r="O91" s="2" t="s">
        <v>153</v>
      </c>
      <c r="P91" s="5" t="s">
        <v>49</v>
      </c>
      <c r="Q91" s="3">
        <f t="shared" si="8"/>
        <v>104910</v>
      </c>
      <c r="R91" s="3">
        <v>62790</v>
      </c>
      <c r="S91" s="3">
        <v>42120</v>
      </c>
      <c r="T91" s="3"/>
      <c r="U91" s="4"/>
      <c r="V91" s="1">
        <v>44635</v>
      </c>
      <c r="W91" s="1">
        <v>44682</v>
      </c>
      <c r="X91" s="1"/>
      <c r="Y91" s="2" t="s">
        <v>94</v>
      </c>
    </row>
    <row r="92" spans="1:25" ht="63" customHeight="1" x14ac:dyDescent="0.25">
      <c r="A92" s="35" t="s">
        <v>412</v>
      </c>
      <c r="B92" s="6" t="s">
        <v>413</v>
      </c>
      <c r="C92" s="1">
        <v>44551</v>
      </c>
      <c r="D92" s="4">
        <v>1416</v>
      </c>
      <c r="E92" s="6"/>
      <c r="F92" s="40" t="s">
        <v>1152</v>
      </c>
      <c r="G92" s="1">
        <v>44600</v>
      </c>
      <c r="H92" s="6" t="s">
        <v>1148</v>
      </c>
      <c r="I92" s="2" t="s">
        <v>104</v>
      </c>
      <c r="J92" s="2" t="s">
        <v>411</v>
      </c>
      <c r="K92" s="3">
        <v>915105489.29999995</v>
      </c>
      <c r="L92" s="9">
        <f t="shared" si="9"/>
        <v>915105489.29999995</v>
      </c>
      <c r="M92" s="9">
        <f t="shared" si="6"/>
        <v>915105489.29999995</v>
      </c>
      <c r="N92" s="2" t="s">
        <v>1151</v>
      </c>
      <c r="O92" s="2" t="s">
        <v>153</v>
      </c>
      <c r="P92" s="5" t="s">
        <v>49</v>
      </c>
      <c r="Q92" s="3">
        <f t="shared" si="8"/>
        <v>100530</v>
      </c>
      <c r="R92" s="3">
        <v>60120</v>
      </c>
      <c r="S92" s="3">
        <v>40410</v>
      </c>
      <c r="T92" s="3"/>
      <c r="U92" s="4"/>
      <c r="V92" s="1">
        <v>44635</v>
      </c>
      <c r="W92" s="1">
        <v>44682</v>
      </c>
      <c r="X92" s="1"/>
      <c r="Y92" s="2" t="s">
        <v>94</v>
      </c>
    </row>
    <row r="93" spans="1:25" ht="75" customHeight="1" x14ac:dyDescent="0.25">
      <c r="A93" s="35" t="s">
        <v>414</v>
      </c>
      <c r="B93" s="6" t="s">
        <v>415</v>
      </c>
      <c r="C93" s="1">
        <v>44551</v>
      </c>
      <c r="D93" s="4">
        <v>1416</v>
      </c>
      <c r="E93" s="6" t="s">
        <v>793</v>
      </c>
      <c r="F93" s="40" t="s">
        <v>792</v>
      </c>
      <c r="G93" s="1">
        <v>44574</v>
      </c>
      <c r="H93" s="6" t="s">
        <v>794</v>
      </c>
      <c r="I93" s="2" t="s">
        <v>100</v>
      </c>
      <c r="J93" s="2" t="s">
        <v>416</v>
      </c>
      <c r="K93" s="3">
        <v>9666990</v>
      </c>
      <c r="L93" s="9">
        <f t="shared" si="9"/>
        <v>9666990</v>
      </c>
      <c r="M93" s="9">
        <f t="shared" si="6"/>
        <v>9666990</v>
      </c>
      <c r="N93" s="2" t="s">
        <v>706</v>
      </c>
      <c r="O93" s="2" t="s">
        <v>102</v>
      </c>
      <c r="P93" s="5" t="s">
        <v>49</v>
      </c>
      <c r="Q93" s="3">
        <f t="shared" si="8"/>
        <v>1125</v>
      </c>
      <c r="R93" s="3">
        <v>1125</v>
      </c>
      <c r="S93" s="3"/>
      <c r="T93" s="3"/>
      <c r="U93" s="4"/>
      <c r="V93" s="1">
        <v>44652</v>
      </c>
      <c r="W93" s="1"/>
      <c r="X93" s="1"/>
      <c r="Y93" s="2" t="s">
        <v>1531</v>
      </c>
    </row>
    <row r="94" spans="1:25" ht="75" customHeight="1" x14ac:dyDescent="0.25">
      <c r="A94" s="35" t="s">
        <v>417</v>
      </c>
      <c r="B94" s="6" t="s">
        <v>418</v>
      </c>
      <c r="C94" s="1">
        <v>44551</v>
      </c>
      <c r="D94" s="4">
        <v>1416</v>
      </c>
      <c r="E94" s="6" t="s">
        <v>786</v>
      </c>
      <c r="F94" s="40" t="s">
        <v>785</v>
      </c>
      <c r="G94" s="1">
        <v>44610</v>
      </c>
      <c r="H94" s="6" t="s">
        <v>699</v>
      </c>
      <c r="I94" s="2" t="s">
        <v>622</v>
      </c>
      <c r="J94" s="2" t="s">
        <v>419</v>
      </c>
      <c r="K94" s="3">
        <v>18251805</v>
      </c>
      <c r="L94" s="9">
        <f t="shared" si="9"/>
        <v>18251805</v>
      </c>
      <c r="M94" s="9">
        <f t="shared" si="6"/>
        <v>18251805</v>
      </c>
      <c r="N94" s="2" t="s">
        <v>692</v>
      </c>
      <c r="O94" s="2" t="s">
        <v>693</v>
      </c>
      <c r="P94" s="5" t="s">
        <v>69</v>
      </c>
      <c r="Q94" s="3">
        <f t="shared" si="8"/>
        <v>435500</v>
      </c>
      <c r="R94" s="3">
        <v>435500</v>
      </c>
      <c r="S94" s="3"/>
      <c r="T94" s="3"/>
      <c r="U94" s="4"/>
      <c r="V94" s="1">
        <v>44743</v>
      </c>
      <c r="W94" s="1"/>
      <c r="X94" s="1"/>
      <c r="Y94" s="2" t="s">
        <v>94</v>
      </c>
    </row>
    <row r="95" spans="1:25" ht="75" customHeight="1" x14ac:dyDescent="0.25">
      <c r="A95" s="35" t="s">
        <v>438</v>
      </c>
      <c r="B95" s="6" t="s">
        <v>437</v>
      </c>
      <c r="C95" s="1">
        <v>44551</v>
      </c>
      <c r="D95" s="4">
        <v>1416</v>
      </c>
      <c r="E95" s="6" t="s">
        <v>788</v>
      </c>
      <c r="F95" s="40" t="s">
        <v>787</v>
      </c>
      <c r="G95" s="1">
        <v>44579</v>
      </c>
      <c r="H95" s="6" t="s">
        <v>694</v>
      </c>
      <c r="I95" s="2" t="s">
        <v>622</v>
      </c>
      <c r="J95" s="2" t="s">
        <v>436</v>
      </c>
      <c r="K95" s="3">
        <v>46200750</v>
      </c>
      <c r="L95" s="9">
        <f t="shared" si="9"/>
        <v>46200750</v>
      </c>
      <c r="M95" s="9">
        <f t="shared" si="6"/>
        <v>46200750</v>
      </c>
      <c r="N95" s="2" t="s">
        <v>695</v>
      </c>
      <c r="O95" s="2" t="s">
        <v>696</v>
      </c>
      <c r="P95" s="5" t="s">
        <v>59</v>
      </c>
      <c r="Q95" s="3">
        <f t="shared" si="8"/>
        <v>3080050</v>
      </c>
      <c r="R95" s="3">
        <v>3080050</v>
      </c>
      <c r="S95" s="3"/>
      <c r="T95" s="3"/>
      <c r="U95" s="4"/>
      <c r="V95" s="1">
        <v>44743</v>
      </c>
      <c r="W95" s="1"/>
      <c r="X95" s="1"/>
      <c r="Y95" s="2" t="s">
        <v>94</v>
      </c>
    </row>
    <row r="96" spans="1:25" ht="47.25" customHeight="1" x14ac:dyDescent="0.25">
      <c r="A96" s="35" t="s">
        <v>441</v>
      </c>
      <c r="B96" s="6" t="s">
        <v>439</v>
      </c>
      <c r="C96" s="1">
        <v>44551</v>
      </c>
      <c r="D96" s="4">
        <v>1416</v>
      </c>
      <c r="E96" s="6"/>
      <c r="F96" s="40" t="s">
        <v>846</v>
      </c>
      <c r="G96" s="1">
        <v>44585</v>
      </c>
      <c r="H96" s="6" t="s">
        <v>847</v>
      </c>
      <c r="I96" s="2" t="s">
        <v>100</v>
      </c>
      <c r="J96" s="2" t="s">
        <v>440</v>
      </c>
      <c r="K96" s="3">
        <v>8257408.5</v>
      </c>
      <c r="L96" s="9">
        <f t="shared" si="9"/>
        <v>8257408.5</v>
      </c>
      <c r="M96" s="9">
        <f t="shared" si="6"/>
        <v>8257408.5</v>
      </c>
      <c r="N96" s="2" t="s">
        <v>848</v>
      </c>
      <c r="O96" s="2" t="s">
        <v>849</v>
      </c>
      <c r="P96" s="5" t="s">
        <v>49</v>
      </c>
      <c r="Q96" s="3">
        <f t="shared" si="8"/>
        <v>129650</v>
      </c>
      <c r="R96" s="3">
        <v>129650</v>
      </c>
      <c r="S96" s="3"/>
      <c r="T96" s="3"/>
      <c r="U96" s="4"/>
      <c r="V96" s="1">
        <v>44621</v>
      </c>
      <c r="W96" s="1"/>
      <c r="X96" s="1"/>
      <c r="Y96" s="2" t="s">
        <v>1531</v>
      </c>
    </row>
    <row r="97" spans="1:25" ht="47.25" customHeight="1" x14ac:dyDescent="0.25">
      <c r="A97" s="35" t="s">
        <v>443</v>
      </c>
      <c r="B97" s="6" t="s">
        <v>444</v>
      </c>
      <c r="C97" s="1">
        <v>44551</v>
      </c>
      <c r="D97" s="4">
        <v>1416</v>
      </c>
      <c r="E97" s="6" t="s">
        <v>641</v>
      </c>
      <c r="F97" s="2" t="s">
        <v>641</v>
      </c>
      <c r="G97" s="1" t="s">
        <v>641</v>
      </c>
      <c r="H97" s="6" t="s">
        <v>641</v>
      </c>
      <c r="I97" s="2" t="s">
        <v>641</v>
      </c>
      <c r="J97" s="2" t="s">
        <v>442</v>
      </c>
      <c r="K97" s="3" t="s">
        <v>641</v>
      </c>
      <c r="L97" s="9" t="str">
        <f t="shared" si="9"/>
        <v>нет заявок</v>
      </c>
      <c r="M97" s="9" t="str">
        <f t="shared" ref="M97:M128" si="10">L97</f>
        <v>нет заявок</v>
      </c>
      <c r="N97" s="2" t="s">
        <v>641</v>
      </c>
      <c r="O97" s="2" t="s">
        <v>641</v>
      </c>
      <c r="P97" s="5" t="s">
        <v>49</v>
      </c>
      <c r="Q97" s="3" t="e">
        <f t="shared" si="8"/>
        <v>#VALUE!</v>
      </c>
      <c r="R97" s="3">
        <v>2167.1999999999998</v>
      </c>
      <c r="S97" s="3" t="s">
        <v>641</v>
      </c>
      <c r="T97" s="3" t="s">
        <v>641</v>
      </c>
      <c r="U97" s="4" t="s">
        <v>641</v>
      </c>
      <c r="V97" s="1">
        <v>44652</v>
      </c>
      <c r="W97" s="1" t="s">
        <v>641</v>
      </c>
      <c r="X97" s="1" t="s">
        <v>641</v>
      </c>
      <c r="Y97" s="2" t="s">
        <v>641</v>
      </c>
    </row>
    <row r="98" spans="1:25" ht="75" customHeight="1" x14ac:dyDescent="0.25">
      <c r="A98" s="35" t="s">
        <v>447</v>
      </c>
      <c r="B98" s="6" t="s">
        <v>446</v>
      </c>
      <c r="C98" s="1">
        <v>44551</v>
      </c>
      <c r="D98" s="4">
        <v>1416</v>
      </c>
      <c r="E98" s="6"/>
      <c r="F98" s="40" t="s">
        <v>731</v>
      </c>
      <c r="G98" s="1">
        <v>44580</v>
      </c>
      <c r="H98" s="6" t="s">
        <v>732</v>
      </c>
      <c r="I98" s="2" t="s">
        <v>104</v>
      </c>
      <c r="J98" s="2" t="s">
        <v>445</v>
      </c>
      <c r="K98" s="3">
        <v>63144928</v>
      </c>
      <c r="L98" s="9">
        <f t="shared" si="9"/>
        <v>63144928</v>
      </c>
      <c r="M98" s="9">
        <f t="shared" si="10"/>
        <v>63144928</v>
      </c>
      <c r="N98" s="2" t="s">
        <v>733</v>
      </c>
      <c r="O98" s="2" t="s">
        <v>153</v>
      </c>
      <c r="P98" s="5" t="s">
        <v>49</v>
      </c>
      <c r="Q98" s="3">
        <f t="shared" si="8"/>
        <v>31360</v>
      </c>
      <c r="R98" s="3">
        <v>31360</v>
      </c>
      <c r="S98" s="3"/>
      <c r="T98" s="3"/>
      <c r="U98" s="4"/>
      <c r="V98" s="1">
        <v>44713</v>
      </c>
      <c r="W98" s="1"/>
      <c r="X98" s="1"/>
      <c r="Y98" s="2" t="s">
        <v>94</v>
      </c>
    </row>
    <row r="99" spans="1:25" ht="110.25" customHeight="1" x14ac:dyDescent="0.25">
      <c r="A99" s="35" t="s">
        <v>449</v>
      </c>
      <c r="B99" s="6" t="s">
        <v>450</v>
      </c>
      <c r="C99" s="1">
        <v>44551</v>
      </c>
      <c r="D99" s="4">
        <v>1416</v>
      </c>
      <c r="E99" s="6"/>
      <c r="F99" s="40" t="s">
        <v>735</v>
      </c>
      <c r="G99" s="1">
        <v>44580</v>
      </c>
      <c r="H99" s="6" t="s">
        <v>736</v>
      </c>
      <c r="I99" s="2" t="s">
        <v>104</v>
      </c>
      <c r="J99" s="2" t="s">
        <v>448</v>
      </c>
      <c r="K99" s="3">
        <v>188799337.59999999</v>
      </c>
      <c r="L99" s="9">
        <f t="shared" si="9"/>
        <v>188799337.59999999</v>
      </c>
      <c r="M99" s="9">
        <f t="shared" si="10"/>
        <v>188799337.59999999</v>
      </c>
      <c r="N99" s="2" t="s">
        <v>737</v>
      </c>
      <c r="O99" s="2" t="s">
        <v>102</v>
      </c>
      <c r="P99" s="5" t="s">
        <v>78</v>
      </c>
      <c r="Q99" s="3">
        <f t="shared" si="8"/>
        <v>1379104</v>
      </c>
      <c r="R99" s="3">
        <v>975000</v>
      </c>
      <c r="S99" s="3">
        <v>404104</v>
      </c>
      <c r="T99" s="3"/>
      <c r="U99" s="4"/>
      <c r="V99" s="1">
        <v>44621</v>
      </c>
      <c r="W99" s="1">
        <v>44835</v>
      </c>
      <c r="X99" s="1"/>
      <c r="Y99" s="2" t="s">
        <v>94</v>
      </c>
    </row>
    <row r="100" spans="1:25" ht="75" customHeight="1" x14ac:dyDescent="0.25">
      <c r="A100" s="35" t="s">
        <v>452</v>
      </c>
      <c r="B100" s="6" t="s">
        <v>453</v>
      </c>
      <c r="C100" s="1">
        <v>44551</v>
      </c>
      <c r="D100" s="4">
        <v>1416</v>
      </c>
      <c r="E100" s="6" t="s">
        <v>715</v>
      </c>
      <c r="F100" s="40" t="s">
        <v>714</v>
      </c>
      <c r="G100" s="1">
        <v>44574</v>
      </c>
      <c r="H100" s="6" t="s">
        <v>716</v>
      </c>
      <c r="I100" s="2" t="s">
        <v>100</v>
      </c>
      <c r="J100" s="2" t="s">
        <v>451</v>
      </c>
      <c r="K100" s="3">
        <v>392730</v>
      </c>
      <c r="L100" s="9">
        <f t="shared" ref="L100:L139" si="11">K100</f>
        <v>392730</v>
      </c>
      <c r="M100" s="9">
        <f t="shared" si="10"/>
        <v>392730</v>
      </c>
      <c r="N100" s="2" t="s">
        <v>706</v>
      </c>
      <c r="O100" s="2" t="s">
        <v>707</v>
      </c>
      <c r="P100" s="5" t="s">
        <v>78</v>
      </c>
      <c r="Q100" s="3">
        <f t="shared" si="8"/>
        <v>1560</v>
      </c>
      <c r="R100" s="3">
        <v>1560</v>
      </c>
      <c r="S100" s="3"/>
      <c r="T100" s="3"/>
      <c r="U100" s="4"/>
      <c r="V100" s="1">
        <v>44652</v>
      </c>
      <c r="W100" s="1"/>
      <c r="X100" s="1"/>
      <c r="Y100" s="2" t="s">
        <v>1531</v>
      </c>
    </row>
    <row r="101" spans="1:25" ht="157.5" customHeight="1" x14ac:dyDescent="0.25">
      <c r="A101" s="35" t="s">
        <v>456</v>
      </c>
      <c r="B101" s="6" t="s">
        <v>455</v>
      </c>
      <c r="C101" s="1">
        <v>44552</v>
      </c>
      <c r="D101" s="4">
        <v>1416</v>
      </c>
      <c r="E101" s="6" t="s">
        <v>1391</v>
      </c>
      <c r="F101" s="40" t="s">
        <v>1025</v>
      </c>
      <c r="G101" s="1">
        <v>44589</v>
      </c>
      <c r="H101" s="6" t="s">
        <v>1028</v>
      </c>
      <c r="I101" s="2" t="s">
        <v>100</v>
      </c>
      <c r="J101" s="2" t="s">
        <v>454</v>
      </c>
      <c r="K101" s="3">
        <v>206400287</v>
      </c>
      <c r="L101" s="9">
        <f t="shared" si="11"/>
        <v>206400287</v>
      </c>
      <c r="M101" s="9">
        <f t="shared" si="10"/>
        <v>206400287</v>
      </c>
      <c r="N101" s="2" t="s">
        <v>1016</v>
      </c>
      <c r="O101" s="2" t="s">
        <v>1017</v>
      </c>
      <c r="P101" s="5" t="s">
        <v>59</v>
      </c>
      <c r="Q101" s="3">
        <f t="shared" si="8"/>
        <v>3395300</v>
      </c>
      <c r="R101" s="3">
        <v>3395300</v>
      </c>
      <c r="S101" s="3"/>
      <c r="T101" s="3"/>
      <c r="U101" s="4"/>
      <c r="V101" s="1">
        <v>44743</v>
      </c>
      <c r="W101" s="1"/>
      <c r="X101" s="1"/>
      <c r="Y101" s="2" t="s">
        <v>94</v>
      </c>
    </row>
    <row r="102" spans="1:25" ht="157.5" customHeight="1" x14ac:dyDescent="0.25">
      <c r="A102" s="35" t="s">
        <v>458</v>
      </c>
      <c r="B102" s="6" t="s">
        <v>833</v>
      </c>
      <c r="C102" s="1">
        <v>44552</v>
      </c>
      <c r="D102" s="4">
        <v>1416</v>
      </c>
      <c r="E102" s="6" t="s">
        <v>1014</v>
      </c>
      <c r="F102" s="40" t="s">
        <v>1013</v>
      </c>
      <c r="G102" s="1">
        <v>44587</v>
      </c>
      <c r="H102" s="6" t="s">
        <v>1015</v>
      </c>
      <c r="I102" s="2" t="s">
        <v>100</v>
      </c>
      <c r="J102" s="2" t="s">
        <v>457</v>
      </c>
      <c r="K102" s="3">
        <v>52805819.32</v>
      </c>
      <c r="L102" s="9">
        <f t="shared" si="11"/>
        <v>52805819.32</v>
      </c>
      <c r="M102" s="9">
        <f t="shared" si="10"/>
        <v>52805819.32</v>
      </c>
      <c r="N102" s="2" t="s">
        <v>1016</v>
      </c>
      <c r="O102" s="2" t="s">
        <v>1017</v>
      </c>
      <c r="P102" s="5" t="s">
        <v>59</v>
      </c>
      <c r="Q102" s="3">
        <f t="shared" si="8"/>
        <v>2174869</v>
      </c>
      <c r="R102" s="3">
        <v>2174869</v>
      </c>
      <c r="S102" s="3"/>
      <c r="T102" s="3"/>
      <c r="U102" s="4"/>
      <c r="V102" s="1">
        <v>44743</v>
      </c>
      <c r="W102" s="1"/>
      <c r="X102" s="1"/>
      <c r="Y102" s="2" t="s">
        <v>94</v>
      </c>
    </row>
    <row r="103" spans="1:25" ht="63" customHeight="1" x14ac:dyDescent="0.25">
      <c r="A103" s="35" t="s">
        <v>461</v>
      </c>
      <c r="B103" s="6" t="s">
        <v>460</v>
      </c>
      <c r="C103" s="1">
        <v>44552</v>
      </c>
      <c r="D103" s="4">
        <v>1416</v>
      </c>
      <c r="E103" s="6" t="s">
        <v>1892</v>
      </c>
      <c r="F103" s="40" t="s">
        <v>1891</v>
      </c>
      <c r="G103" s="1">
        <v>44600</v>
      </c>
      <c r="H103" s="6" t="s">
        <v>1177</v>
      </c>
      <c r="I103" s="2" t="s">
        <v>104</v>
      </c>
      <c r="J103" s="2" t="s">
        <v>459</v>
      </c>
      <c r="K103" s="3">
        <v>983649648.60000002</v>
      </c>
      <c r="L103" s="9">
        <f t="shared" si="11"/>
        <v>983649648.60000002</v>
      </c>
      <c r="M103" s="9">
        <f t="shared" si="10"/>
        <v>983649648.60000002</v>
      </c>
      <c r="N103" s="2" t="s">
        <v>1151</v>
      </c>
      <c r="O103" s="2" t="s">
        <v>153</v>
      </c>
      <c r="P103" s="5" t="s">
        <v>49</v>
      </c>
      <c r="Q103" s="3">
        <f t="shared" si="8"/>
        <v>108060</v>
      </c>
      <c r="R103" s="3">
        <v>64590</v>
      </c>
      <c r="S103" s="3">
        <v>43470</v>
      </c>
      <c r="T103" s="3"/>
      <c r="U103" s="4"/>
      <c r="V103" s="1">
        <v>44635</v>
      </c>
      <c r="W103" s="1">
        <v>44682</v>
      </c>
      <c r="X103" s="1"/>
      <c r="Y103" s="2" t="s">
        <v>94</v>
      </c>
    </row>
    <row r="104" spans="1:25" ht="75" customHeight="1" x14ac:dyDescent="0.25">
      <c r="A104" s="35" t="s">
        <v>464</v>
      </c>
      <c r="B104" s="6" t="s">
        <v>463</v>
      </c>
      <c r="C104" s="1">
        <v>44552</v>
      </c>
      <c r="D104" s="4">
        <v>1416</v>
      </c>
      <c r="E104" s="6" t="s">
        <v>704</v>
      </c>
      <c r="F104" s="40" t="s">
        <v>703</v>
      </c>
      <c r="G104" s="1">
        <v>44574</v>
      </c>
      <c r="H104" s="6" t="s">
        <v>705</v>
      </c>
      <c r="I104" s="2" t="s">
        <v>100</v>
      </c>
      <c r="J104" s="2" t="s">
        <v>462</v>
      </c>
      <c r="K104" s="3">
        <v>7901943.5</v>
      </c>
      <c r="L104" s="9">
        <f t="shared" si="11"/>
        <v>7901943.5</v>
      </c>
      <c r="M104" s="9">
        <f t="shared" si="10"/>
        <v>7901943.5</v>
      </c>
      <c r="N104" s="2" t="s">
        <v>706</v>
      </c>
      <c r="O104" s="2" t="s">
        <v>707</v>
      </c>
      <c r="P104" s="5" t="s">
        <v>78</v>
      </c>
      <c r="Q104" s="3">
        <f t="shared" si="8"/>
        <v>34175</v>
      </c>
      <c r="R104" s="3">
        <v>34175</v>
      </c>
      <c r="S104" s="3"/>
      <c r="T104" s="3"/>
      <c r="U104" s="4"/>
      <c r="V104" s="1">
        <v>44652</v>
      </c>
      <c r="W104" s="1"/>
      <c r="X104" s="1"/>
      <c r="Y104" s="2" t="s">
        <v>1531</v>
      </c>
    </row>
    <row r="105" spans="1:25" ht="63" customHeight="1" x14ac:dyDescent="0.25">
      <c r="A105" s="35" t="s">
        <v>467</v>
      </c>
      <c r="B105" s="6" t="s">
        <v>466</v>
      </c>
      <c r="C105" s="1">
        <v>44552</v>
      </c>
      <c r="D105" s="4">
        <v>1416</v>
      </c>
      <c r="E105" s="6" t="s">
        <v>1894</v>
      </c>
      <c r="F105" s="40" t="s">
        <v>1893</v>
      </c>
      <c r="G105" s="1">
        <v>44600</v>
      </c>
      <c r="H105" s="6" t="s">
        <v>1182</v>
      </c>
      <c r="I105" s="2" t="s">
        <v>100</v>
      </c>
      <c r="J105" s="2" t="s">
        <v>465</v>
      </c>
      <c r="K105" s="3">
        <v>625437570</v>
      </c>
      <c r="L105" s="9">
        <f t="shared" si="11"/>
        <v>625437570</v>
      </c>
      <c r="M105" s="9">
        <f t="shared" si="10"/>
        <v>625437570</v>
      </c>
      <c r="N105" s="2" t="s">
        <v>85</v>
      </c>
      <c r="O105" s="2" t="s">
        <v>153</v>
      </c>
      <c r="P105" s="5" t="s">
        <v>49</v>
      </c>
      <c r="Q105" s="3">
        <f t="shared" si="8"/>
        <v>24250</v>
      </c>
      <c r="R105" s="3">
        <v>24250</v>
      </c>
      <c r="S105" s="3"/>
      <c r="T105" s="3"/>
      <c r="U105" s="4"/>
      <c r="V105" s="1">
        <v>44621</v>
      </c>
      <c r="W105" s="1"/>
      <c r="X105" s="1"/>
      <c r="Y105" s="2" t="s">
        <v>1531</v>
      </c>
    </row>
    <row r="106" spans="1:25" ht="63" customHeight="1" x14ac:dyDescent="0.25">
      <c r="A106" s="35" t="s">
        <v>469</v>
      </c>
      <c r="B106" s="6" t="s">
        <v>470</v>
      </c>
      <c r="C106" s="1">
        <v>44553</v>
      </c>
      <c r="D106" s="4">
        <v>1416</v>
      </c>
      <c r="E106" s="6" t="s">
        <v>1896</v>
      </c>
      <c r="F106" s="40" t="s">
        <v>1895</v>
      </c>
      <c r="G106" s="1">
        <v>44600</v>
      </c>
      <c r="H106" s="6" t="s">
        <v>1183</v>
      </c>
      <c r="I106" s="2" t="s">
        <v>172</v>
      </c>
      <c r="J106" s="2" t="s">
        <v>468</v>
      </c>
      <c r="K106" s="3">
        <v>722653610</v>
      </c>
      <c r="L106" s="9">
        <f t="shared" si="11"/>
        <v>722653610</v>
      </c>
      <c r="M106" s="9">
        <f t="shared" si="10"/>
        <v>722653610</v>
      </c>
      <c r="N106" s="2" t="s">
        <v>173</v>
      </c>
      <c r="O106" s="2" t="s">
        <v>153</v>
      </c>
      <c r="P106" s="5" t="s">
        <v>49</v>
      </c>
      <c r="Q106" s="3">
        <f t="shared" si="8"/>
        <v>203000</v>
      </c>
      <c r="R106" s="3">
        <v>172360</v>
      </c>
      <c r="S106" s="3">
        <v>30640</v>
      </c>
      <c r="T106" s="3"/>
      <c r="U106" s="4"/>
      <c r="V106" s="1">
        <v>44713</v>
      </c>
      <c r="W106" s="1">
        <v>44805</v>
      </c>
      <c r="X106" s="1"/>
      <c r="Y106" s="2" t="s">
        <v>94</v>
      </c>
    </row>
    <row r="107" spans="1:25" ht="63" customHeight="1" x14ac:dyDescent="0.25">
      <c r="A107" s="35" t="s">
        <v>472</v>
      </c>
      <c r="B107" s="6" t="s">
        <v>471</v>
      </c>
      <c r="C107" s="1">
        <v>44553</v>
      </c>
      <c r="D107" s="4">
        <v>1416</v>
      </c>
      <c r="E107" s="6" t="s">
        <v>1898</v>
      </c>
      <c r="F107" s="40" t="s">
        <v>1897</v>
      </c>
      <c r="G107" s="1">
        <v>44600</v>
      </c>
      <c r="H107" s="6" t="s">
        <v>1184</v>
      </c>
      <c r="I107" s="2" t="s">
        <v>100</v>
      </c>
      <c r="J107" s="2" t="s">
        <v>465</v>
      </c>
      <c r="K107" s="3">
        <v>663350692.79999995</v>
      </c>
      <c r="L107" s="9">
        <f t="shared" si="11"/>
        <v>663350692.79999995</v>
      </c>
      <c r="M107" s="9">
        <f t="shared" si="10"/>
        <v>663350692.79999995</v>
      </c>
      <c r="N107" s="2" t="s">
        <v>85</v>
      </c>
      <c r="O107" s="2" t="s">
        <v>153</v>
      </c>
      <c r="P107" s="5" t="s">
        <v>49</v>
      </c>
      <c r="Q107" s="3">
        <f t="shared" si="8"/>
        <v>25720</v>
      </c>
      <c r="R107" s="3">
        <v>25720</v>
      </c>
      <c r="S107" s="3"/>
      <c r="T107" s="3"/>
      <c r="U107" s="4"/>
      <c r="V107" s="1">
        <v>44621</v>
      </c>
      <c r="W107" s="1"/>
      <c r="X107" s="1"/>
      <c r="Y107" s="2" t="s">
        <v>1531</v>
      </c>
    </row>
    <row r="108" spans="1:25" ht="63" customHeight="1" x14ac:dyDescent="0.25">
      <c r="A108" s="35" t="s">
        <v>557</v>
      </c>
      <c r="B108" s="6" t="s">
        <v>523</v>
      </c>
      <c r="C108" s="1">
        <v>44553</v>
      </c>
      <c r="D108" s="4">
        <v>1416</v>
      </c>
      <c r="E108" s="6" t="s">
        <v>1900</v>
      </c>
      <c r="F108" s="40" t="s">
        <v>1899</v>
      </c>
      <c r="G108" s="1">
        <v>44600</v>
      </c>
      <c r="H108" s="4" t="s">
        <v>1186</v>
      </c>
      <c r="I108" s="2" t="s">
        <v>172</v>
      </c>
      <c r="J108" s="2" t="s">
        <v>468</v>
      </c>
      <c r="K108" s="3">
        <v>543948136</v>
      </c>
      <c r="L108" s="9">
        <f t="shared" si="11"/>
        <v>543948136</v>
      </c>
      <c r="M108" s="9">
        <f t="shared" si="10"/>
        <v>543948136</v>
      </c>
      <c r="N108" s="2" t="s">
        <v>173</v>
      </c>
      <c r="O108" s="2" t="s">
        <v>153</v>
      </c>
      <c r="P108" s="4" t="s">
        <v>49</v>
      </c>
      <c r="Q108" s="3">
        <f t="shared" si="8"/>
        <v>152800</v>
      </c>
      <c r="R108" s="3">
        <v>129140</v>
      </c>
      <c r="S108" s="3">
        <v>23660</v>
      </c>
      <c r="T108" s="3"/>
      <c r="U108" s="4"/>
      <c r="V108" s="1">
        <v>44713</v>
      </c>
      <c r="W108" s="1">
        <v>44805</v>
      </c>
      <c r="X108" s="1"/>
      <c r="Y108" s="2" t="s">
        <v>94</v>
      </c>
    </row>
    <row r="109" spans="1:25" ht="94.5" customHeight="1" x14ac:dyDescent="0.25">
      <c r="A109" s="35" t="s">
        <v>559</v>
      </c>
      <c r="B109" s="6" t="s">
        <v>524</v>
      </c>
      <c r="C109" s="1">
        <v>44553</v>
      </c>
      <c r="D109" s="4">
        <v>1416</v>
      </c>
      <c r="E109" s="6" t="s">
        <v>1902</v>
      </c>
      <c r="F109" s="40" t="s">
        <v>1901</v>
      </c>
      <c r="G109" s="1">
        <v>44600</v>
      </c>
      <c r="H109" s="4" t="s">
        <v>1187</v>
      </c>
      <c r="I109" s="2" t="s">
        <v>101</v>
      </c>
      <c r="J109" s="2" t="s">
        <v>558</v>
      </c>
      <c r="K109" s="3">
        <v>503431217</v>
      </c>
      <c r="L109" s="9">
        <f t="shared" si="11"/>
        <v>503431217</v>
      </c>
      <c r="M109" s="9">
        <f t="shared" si="10"/>
        <v>503431217</v>
      </c>
      <c r="N109" s="2" t="s">
        <v>383</v>
      </c>
      <c r="O109" s="2" t="s">
        <v>103</v>
      </c>
      <c r="P109" s="4" t="s">
        <v>46</v>
      </c>
      <c r="Q109" s="3">
        <f t="shared" si="8"/>
        <v>19874900</v>
      </c>
      <c r="R109" s="3">
        <v>2713600</v>
      </c>
      <c r="S109" s="3">
        <v>17161300</v>
      </c>
      <c r="T109" s="3"/>
      <c r="U109" s="4"/>
      <c r="V109" s="1">
        <v>44621</v>
      </c>
      <c r="W109" s="1">
        <v>44743</v>
      </c>
      <c r="X109" s="1"/>
      <c r="Y109" s="2" t="s">
        <v>94</v>
      </c>
    </row>
    <row r="110" spans="1:25" ht="78.75" customHeight="1" x14ac:dyDescent="0.25">
      <c r="A110" s="35" t="s">
        <v>561</v>
      </c>
      <c r="B110" s="6" t="s">
        <v>525</v>
      </c>
      <c r="C110" s="1">
        <v>44553</v>
      </c>
      <c r="D110" s="4">
        <v>1416</v>
      </c>
      <c r="E110" s="6" t="s">
        <v>1904</v>
      </c>
      <c r="F110" s="40" t="s">
        <v>1903</v>
      </c>
      <c r="G110" s="1">
        <v>44600</v>
      </c>
      <c r="H110" s="4" t="s">
        <v>1188</v>
      </c>
      <c r="I110" s="2" t="s">
        <v>104</v>
      </c>
      <c r="J110" s="2" t="s">
        <v>560</v>
      </c>
      <c r="K110" s="3">
        <v>769425600</v>
      </c>
      <c r="L110" s="9">
        <f t="shared" si="11"/>
        <v>769425600</v>
      </c>
      <c r="M110" s="9">
        <f t="shared" si="10"/>
        <v>769425600</v>
      </c>
      <c r="N110" s="2" t="s">
        <v>159</v>
      </c>
      <c r="O110" s="2" t="s">
        <v>1189</v>
      </c>
      <c r="P110" s="4" t="s">
        <v>51</v>
      </c>
      <c r="Q110" s="3">
        <f t="shared" si="8"/>
        <v>15072000</v>
      </c>
      <c r="R110" s="3">
        <v>15072000</v>
      </c>
      <c r="S110" s="3"/>
      <c r="T110" s="3"/>
      <c r="U110" s="4"/>
      <c r="V110" s="1">
        <v>44621</v>
      </c>
      <c r="W110" s="1"/>
      <c r="X110" s="1"/>
      <c r="Y110" s="2" t="s">
        <v>94</v>
      </c>
    </row>
    <row r="111" spans="1:25" ht="78.75" customHeight="1" x14ac:dyDescent="0.25">
      <c r="A111" s="35" t="s">
        <v>563</v>
      </c>
      <c r="B111" s="6" t="s">
        <v>526</v>
      </c>
      <c r="C111" s="1">
        <v>44553</v>
      </c>
      <c r="D111" s="4">
        <v>1416</v>
      </c>
      <c r="E111" s="6" t="s">
        <v>1906</v>
      </c>
      <c r="F111" s="40" t="s">
        <v>1905</v>
      </c>
      <c r="G111" s="1">
        <v>44600</v>
      </c>
      <c r="H111" s="4" t="s">
        <v>1190</v>
      </c>
      <c r="I111" s="2" t="s">
        <v>104</v>
      </c>
      <c r="J111" s="2" t="s">
        <v>562</v>
      </c>
      <c r="K111" s="3">
        <v>894387200</v>
      </c>
      <c r="L111" s="9">
        <f t="shared" si="11"/>
        <v>894387200</v>
      </c>
      <c r="M111" s="9">
        <f t="shared" si="10"/>
        <v>894387200</v>
      </c>
      <c r="N111" s="2" t="s">
        <v>1191</v>
      </c>
      <c r="O111" s="2" t="s">
        <v>1192</v>
      </c>
      <c r="P111" s="4" t="s">
        <v>46</v>
      </c>
      <c r="Q111" s="3">
        <f t="shared" si="8"/>
        <v>72128000</v>
      </c>
      <c r="R111" s="3">
        <v>34373000</v>
      </c>
      <c r="S111" s="3">
        <v>37755000</v>
      </c>
      <c r="T111" s="3"/>
      <c r="U111" s="4"/>
      <c r="V111" s="1">
        <v>44652</v>
      </c>
      <c r="W111" s="1">
        <v>44713</v>
      </c>
      <c r="X111" s="1"/>
      <c r="Y111" s="2" t="s">
        <v>94</v>
      </c>
    </row>
    <row r="112" spans="1:25" ht="94.5" customHeight="1" x14ac:dyDescent="0.25">
      <c r="A112" s="35" t="s">
        <v>565</v>
      </c>
      <c r="B112" s="6" t="s">
        <v>527</v>
      </c>
      <c r="C112" s="1">
        <v>44553</v>
      </c>
      <c r="D112" s="4">
        <v>1416</v>
      </c>
      <c r="E112" s="6" t="s">
        <v>1908</v>
      </c>
      <c r="F112" s="40" t="s">
        <v>1907</v>
      </c>
      <c r="G112" s="1">
        <v>44600</v>
      </c>
      <c r="H112" s="4" t="s">
        <v>1193</v>
      </c>
      <c r="I112" s="2" t="s">
        <v>101</v>
      </c>
      <c r="J112" s="2" t="s">
        <v>564</v>
      </c>
      <c r="K112" s="3">
        <v>525620297</v>
      </c>
      <c r="L112" s="9">
        <f t="shared" si="11"/>
        <v>525620297</v>
      </c>
      <c r="M112" s="9">
        <f t="shared" si="10"/>
        <v>525620297</v>
      </c>
      <c r="N112" s="2" t="s">
        <v>383</v>
      </c>
      <c r="O112" s="2" t="s">
        <v>103</v>
      </c>
      <c r="P112" s="4" t="s">
        <v>46</v>
      </c>
      <c r="Q112" s="3">
        <f t="shared" si="8"/>
        <v>20750900</v>
      </c>
      <c r="R112" s="3">
        <v>2834400</v>
      </c>
      <c r="S112" s="3">
        <v>17916500</v>
      </c>
      <c r="T112" s="3"/>
      <c r="U112" s="4"/>
      <c r="V112" s="1">
        <v>44621</v>
      </c>
      <c r="W112" s="1">
        <v>44743</v>
      </c>
      <c r="X112" s="1"/>
      <c r="Y112" s="2" t="s">
        <v>94</v>
      </c>
    </row>
    <row r="113" spans="1:25" ht="78.75" customHeight="1" x14ac:dyDescent="0.25">
      <c r="A113" s="35" t="s">
        <v>567</v>
      </c>
      <c r="B113" s="6" t="s">
        <v>528</v>
      </c>
      <c r="C113" s="1">
        <v>44553</v>
      </c>
      <c r="D113" s="4">
        <v>1416</v>
      </c>
      <c r="E113" s="6" t="s">
        <v>1910</v>
      </c>
      <c r="F113" s="40" t="s">
        <v>1909</v>
      </c>
      <c r="G113" s="1">
        <v>44600</v>
      </c>
      <c r="H113" s="4" t="s">
        <v>1185</v>
      </c>
      <c r="I113" s="2" t="s">
        <v>104</v>
      </c>
      <c r="J113" s="2" t="s">
        <v>566</v>
      </c>
      <c r="K113" s="3">
        <v>806694400</v>
      </c>
      <c r="L113" s="9">
        <f t="shared" si="11"/>
        <v>806694400</v>
      </c>
      <c r="M113" s="9">
        <f t="shared" si="10"/>
        <v>806694400</v>
      </c>
      <c r="N113" s="2" t="s">
        <v>1191</v>
      </c>
      <c r="O113" s="2" t="s">
        <v>1192</v>
      </c>
      <c r="P113" s="4" t="s">
        <v>46</v>
      </c>
      <c r="Q113" s="3">
        <f t="shared" si="8"/>
        <v>65056000</v>
      </c>
      <c r="R113" s="3">
        <v>32367000</v>
      </c>
      <c r="S113" s="3">
        <v>32689000</v>
      </c>
      <c r="T113" s="3"/>
      <c r="U113" s="4"/>
      <c r="V113" s="1">
        <v>44652</v>
      </c>
      <c r="W113" s="1">
        <v>44713</v>
      </c>
      <c r="X113" s="1"/>
      <c r="Y113" s="2" t="s">
        <v>94</v>
      </c>
    </row>
    <row r="114" spans="1:25" ht="78.75" customHeight="1" x14ac:dyDescent="0.25">
      <c r="A114" s="35" t="s">
        <v>569</v>
      </c>
      <c r="B114" s="6" t="s">
        <v>529</v>
      </c>
      <c r="C114" s="1">
        <v>44553</v>
      </c>
      <c r="D114" s="4">
        <v>1416</v>
      </c>
      <c r="E114" s="6" t="s">
        <v>641</v>
      </c>
      <c r="F114" s="2" t="s">
        <v>641</v>
      </c>
      <c r="G114" s="1" t="s">
        <v>641</v>
      </c>
      <c r="H114" s="4" t="s">
        <v>641</v>
      </c>
      <c r="I114" s="2" t="s">
        <v>641</v>
      </c>
      <c r="J114" s="2" t="s">
        <v>568</v>
      </c>
      <c r="K114" s="3"/>
      <c r="L114" s="9">
        <f t="shared" si="11"/>
        <v>0</v>
      </c>
      <c r="M114" s="9">
        <f t="shared" si="10"/>
        <v>0</v>
      </c>
      <c r="N114" s="2"/>
      <c r="O114" s="2"/>
      <c r="P114" s="4" t="s">
        <v>49</v>
      </c>
      <c r="Q114" s="3">
        <f t="shared" si="8"/>
        <v>136070</v>
      </c>
      <c r="R114" s="3">
        <v>89860</v>
      </c>
      <c r="S114" s="3">
        <v>46210</v>
      </c>
      <c r="T114" s="3"/>
      <c r="U114" s="4"/>
      <c r="V114" s="1">
        <v>44682</v>
      </c>
      <c r="W114" s="1">
        <v>44805</v>
      </c>
      <c r="X114" s="1"/>
      <c r="Y114" s="2"/>
    </row>
    <row r="115" spans="1:25" ht="47.25" customHeight="1" x14ac:dyDescent="0.25">
      <c r="A115" s="35" t="s">
        <v>571</v>
      </c>
      <c r="B115" s="6" t="s">
        <v>530</v>
      </c>
      <c r="C115" s="1">
        <v>44553</v>
      </c>
      <c r="D115" s="4">
        <v>1416</v>
      </c>
      <c r="E115" s="6" t="s">
        <v>1019</v>
      </c>
      <c r="F115" s="40" t="s">
        <v>1018</v>
      </c>
      <c r="G115" s="1">
        <v>44587</v>
      </c>
      <c r="H115" s="4" t="s">
        <v>1020</v>
      </c>
      <c r="I115" s="2" t="s">
        <v>100</v>
      </c>
      <c r="J115" s="2" t="s">
        <v>570</v>
      </c>
      <c r="K115" s="3">
        <v>4135928.82</v>
      </c>
      <c r="L115" s="9">
        <f t="shared" si="11"/>
        <v>4135928.82</v>
      </c>
      <c r="M115" s="9">
        <f t="shared" si="10"/>
        <v>4135928.82</v>
      </c>
      <c r="N115" s="2" t="s">
        <v>1021</v>
      </c>
      <c r="O115" s="2" t="s">
        <v>102</v>
      </c>
      <c r="P115" s="4" t="s">
        <v>69</v>
      </c>
      <c r="Q115" s="3">
        <f t="shared" si="8"/>
        <v>222</v>
      </c>
      <c r="R115" s="3">
        <v>222</v>
      </c>
      <c r="S115" s="3"/>
      <c r="T115" s="3"/>
      <c r="U115" s="4"/>
      <c r="V115" s="1">
        <v>44621</v>
      </c>
      <c r="W115" s="1"/>
      <c r="X115" s="1"/>
      <c r="Y115" s="2" t="s">
        <v>94</v>
      </c>
    </row>
    <row r="116" spans="1:25" ht="63" customHeight="1" x14ac:dyDescent="0.25">
      <c r="A116" s="35" t="s">
        <v>573</v>
      </c>
      <c r="B116" s="6" t="s">
        <v>531</v>
      </c>
      <c r="C116" s="1">
        <v>44553</v>
      </c>
      <c r="D116" s="4">
        <v>1416</v>
      </c>
      <c r="E116" s="6" t="s">
        <v>641</v>
      </c>
      <c r="F116" s="2" t="s">
        <v>641</v>
      </c>
      <c r="G116" s="1" t="s">
        <v>641</v>
      </c>
      <c r="H116" s="4" t="s">
        <v>641</v>
      </c>
      <c r="I116" s="2" t="s">
        <v>641</v>
      </c>
      <c r="J116" s="2" t="s">
        <v>572</v>
      </c>
      <c r="K116" s="3"/>
      <c r="L116" s="9">
        <f t="shared" si="11"/>
        <v>0</v>
      </c>
      <c r="M116" s="9">
        <f t="shared" si="10"/>
        <v>0</v>
      </c>
      <c r="N116" s="2"/>
      <c r="O116" s="2"/>
      <c r="P116" s="4" t="s">
        <v>69</v>
      </c>
      <c r="Q116" s="3">
        <f t="shared" si="8"/>
        <v>510</v>
      </c>
      <c r="R116" s="3">
        <v>510</v>
      </c>
      <c r="S116" s="3"/>
      <c r="T116" s="3"/>
      <c r="U116" s="4"/>
      <c r="V116" s="1">
        <v>44621</v>
      </c>
      <c r="W116" s="1"/>
      <c r="X116" s="1"/>
      <c r="Y116" s="2"/>
    </row>
    <row r="117" spans="1:25" ht="47.25" customHeight="1" x14ac:dyDescent="0.25">
      <c r="A117" s="35" t="s">
        <v>575</v>
      </c>
      <c r="B117" s="6" t="s">
        <v>532</v>
      </c>
      <c r="C117" s="1">
        <v>44553</v>
      </c>
      <c r="D117" s="4">
        <v>1416</v>
      </c>
      <c r="E117" s="6" t="s">
        <v>641</v>
      </c>
      <c r="F117" s="2" t="s">
        <v>641</v>
      </c>
      <c r="G117" s="1" t="s">
        <v>641</v>
      </c>
      <c r="H117" s="4" t="s">
        <v>641</v>
      </c>
      <c r="I117" s="2" t="s">
        <v>641</v>
      </c>
      <c r="J117" s="2" t="s">
        <v>574</v>
      </c>
      <c r="K117" s="3"/>
      <c r="L117" s="9">
        <f t="shared" si="11"/>
        <v>0</v>
      </c>
      <c r="M117" s="9">
        <f t="shared" si="10"/>
        <v>0</v>
      </c>
      <c r="N117" s="2"/>
      <c r="O117" s="2"/>
      <c r="P117" s="4" t="s">
        <v>49</v>
      </c>
      <c r="Q117" s="3">
        <f t="shared" si="8"/>
        <v>1473920</v>
      </c>
      <c r="R117" s="3">
        <v>1473920</v>
      </c>
      <c r="S117" s="3"/>
      <c r="T117" s="3"/>
      <c r="U117" s="4"/>
      <c r="V117" s="1">
        <v>44607</v>
      </c>
      <c r="W117" s="1"/>
      <c r="X117" s="1"/>
      <c r="Y117" s="2"/>
    </row>
    <row r="118" spans="1:25" ht="63" customHeight="1" x14ac:dyDescent="0.25">
      <c r="A118" s="35" t="s">
        <v>576</v>
      </c>
      <c r="B118" s="6" t="s">
        <v>533</v>
      </c>
      <c r="C118" s="1">
        <v>44553</v>
      </c>
      <c r="D118" s="4">
        <v>1416</v>
      </c>
      <c r="E118" s="6" t="s">
        <v>1023</v>
      </c>
      <c r="F118" s="40" t="s">
        <v>1022</v>
      </c>
      <c r="G118" s="1">
        <v>44587</v>
      </c>
      <c r="H118" s="4" t="s">
        <v>1024</v>
      </c>
      <c r="I118" s="2" t="s">
        <v>172</v>
      </c>
      <c r="J118" s="2" t="s">
        <v>290</v>
      </c>
      <c r="K118" s="3">
        <v>272789006.60000002</v>
      </c>
      <c r="L118" s="9">
        <f t="shared" si="11"/>
        <v>272789006.60000002</v>
      </c>
      <c r="M118" s="9">
        <f t="shared" si="10"/>
        <v>272789006.60000002</v>
      </c>
      <c r="N118" s="2" t="s">
        <v>173</v>
      </c>
      <c r="O118" s="2" t="s">
        <v>153</v>
      </c>
      <c r="P118" s="4" t="s">
        <v>49</v>
      </c>
      <c r="Q118" s="3">
        <f t="shared" si="8"/>
        <v>76630</v>
      </c>
      <c r="R118" s="3">
        <v>25545</v>
      </c>
      <c r="S118" s="3">
        <v>51085</v>
      </c>
      <c r="T118" s="3"/>
      <c r="U118" s="4"/>
      <c r="V118" s="1">
        <v>44757</v>
      </c>
      <c r="W118" s="1">
        <v>44880</v>
      </c>
      <c r="X118" s="1"/>
      <c r="Y118" s="2" t="s">
        <v>94</v>
      </c>
    </row>
    <row r="119" spans="1:25" ht="78.75" customHeight="1" x14ac:dyDescent="0.25">
      <c r="A119" s="35" t="s">
        <v>578</v>
      </c>
      <c r="B119" s="6" t="s">
        <v>534</v>
      </c>
      <c r="C119" s="1">
        <v>44557</v>
      </c>
      <c r="D119" s="4">
        <v>1416</v>
      </c>
      <c r="E119" s="6" t="s">
        <v>1912</v>
      </c>
      <c r="F119" s="40" t="s">
        <v>1911</v>
      </c>
      <c r="G119" s="1">
        <v>44592</v>
      </c>
      <c r="H119" s="4" t="s">
        <v>1194</v>
      </c>
      <c r="I119" s="2" t="s">
        <v>622</v>
      </c>
      <c r="J119" s="2" t="s">
        <v>577</v>
      </c>
      <c r="K119" s="3">
        <v>31334544.559999999</v>
      </c>
      <c r="L119" s="45">
        <f t="shared" si="11"/>
        <v>31334544.559999999</v>
      </c>
      <c r="M119" s="45">
        <f t="shared" si="10"/>
        <v>31334544.559999999</v>
      </c>
      <c r="N119" s="2" t="s">
        <v>1195</v>
      </c>
      <c r="O119" s="2" t="s">
        <v>1196</v>
      </c>
      <c r="P119" s="4" t="s">
        <v>59</v>
      </c>
      <c r="Q119" s="3">
        <f t="shared" si="8"/>
        <v>1199638</v>
      </c>
      <c r="R119" s="3">
        <v>400000</v>
      </c>
      <c r="S119" s="3">
        <v>799638</v>
      </c>
      <c r="T119" s="3"/>
      <c r="U119" s="4"/>
      <c r="V119" s="1">
        <v>44593</v>
      </c>
      <c r="W119" s="1">
        <v>44743</v>
      </c>
      <c r="X119" s="1"/>
      <c r="Y119" s="2" t="s">
        <v>94</v>
      </c>
    </row>
    <row r="120" spans="1:25" ht="94.5" customHeight="1" x14ac:dyDescent="0.25">
      <c r="A120" s="35" t="s">
        <v>579</v>
      </c>
      <c r="B120" s="6" t="s">
        <v>535</v>
      </c>
      <c r="C120" s="1">
        <v>44560</v>
      </c>
      <c r="D120" s="4">
        <v>1416</v>
      </c>
      <c r="E120" s="6" t="s">
        <v>1913</v>
      </c>
      <c r="F120" s="40" t="s">
        <v>1026</v>
      </c>
      <c r="G120" s="1">
        <v>44589</v>
      </c>
      <c r="H120" s="6" t="s">
        <v>1029</v>
      </c>
      <c r="I120" s="2" t="s">
        <v>512</v>
      </c>
      <c r="J120" s="2" t="s">
        <v>293</v>
      </c>
      <c r="K120" s="3">
        <v>193132703.05000001</v>
      </c>
      <c r="L120" s="9">
        <f t="shared" si="11"/>
        <v>193132703.05000001</v>
      </c>
      <c r="M120" s="9">
        <f t="shared" si="10"/>
        <v>193132703.05000001</v>
      </c>
      <c r="N120" s="2" t="s">
        <v>1031</v>
      </c>
      <c r="O120" s="2" t="s">
        <v>1032</v>
      </c>
      <c r="P120" s="4" t="s">
        <v>69</v>
      </c>
      <c r="Q120" s="3">
        <f t="shared" si="8"/>
        <v>46807</v>
      </c>
      <c r="R120" s="3">
        <v>46807</v>
      </c>
      <c r="S120" s="3"/>
      <c r="T120" s="3"/>
      <c r="U120" s="4"/>
      <c r="V120" s="1">
        <v>44682</v>
      </c>
      <c r="W120" s="1"/>
      <c r="X120" s="1"/>
      <c r="Y120" s="2" t="s">
        <v>94</v>
      </c>
    </row>
    <row r="121" spans="1:25" ht="63" customHeight="1" x14ac:dyDescent="0.25">
      <c r="A121" s="35" t="s">
        <v>581</v>
      </c>
      <c r="B121" s="6" t="s">
        <v>536</v>
      </c>
      <c r="C121" s="1">
        <v>44560</v>
      </c>
      <c r="D121" s="4">
        <v>1416</v>
      </c>
      <c r="E121" s="6" t="s">
        <v>1915</v>
      </c>
      <c r="F121" s="40" t="s">
        <v>1914</v>
      </c>
      <c r="G121" s="1">
        <v>44595</v>
      </c>
      <c r="H121" s="6" t="s">
        <v>1532</v>
      </c>
      <c r="I121" s="2"/>
      <c r="J121" s="2" t="s">
        <v>580</v>
      </c>
      <c r="K121" s="3">
        <v>18217357.800000001</v>
      </c>
      <c r="L121" s="9">
        <f t="shared" si="11"/>
        <v>18217357.800000001</v>
      </c>
      <c r="M121" s="9">
        <f t="shared" si="10"/>
        <v>18217357.800000001</v>
      </c>
      <c r="N121" s="2" t="s">
        <v>1195</v>
      </c>
      <c r="O121" s="2" t="s">
        <v>1196</v>
      </c>
      <c r="P121" s="4" t="s">
        <v>69</v>
      </c>
      <c r="Q121" s="3">
        <f t="shared" si="8"/>
        <v>1390638</v>
      </c>
      <c r="R121" s="3">
        <v>750000</v>
      </c>
      <c r="S121" s="3">
        <v>640638</v>
      </c>
      <c r="T121" s="3"/>
      <c r="U121" s="4"/>
      <c r="V121" s="1">
        <v>44652</v>
      </c>
      <c r="W121" s="1">
        <v>44743</v>
      </c>
      <c r="X121" s="1"/>
      <c r="Y121" s="2" t="s">
        <v>94</v>
      </c>
    </row>
    <row r="122" spans="1:25" ht="78.75" customHeight="1" x14ac:dyDescent="0.25">
      <c r="A122" s="35" t="s">
        <v>582</v>
      </c>
      <c r="B122" s="6" t="s">
        <v>537</v>
      </c>
      <c r="C122" s="1">
        <v>44560</v>
      </c>
      <c r="D122" s="4">
        <v>1416</v>
      </c>
      <c r="E122" s="6" t="s">
        <v>1916</v>
      </c>
      <c r="F122" s="40" t="s">
        <v>1027</v>
      </c>
      <c r="G122" s="1">
        <v>44589</v>
      </c>
      <c r="H122" s="6" t="s">
        <v>1030</v>
      </c>
      <c r="I122" s="2" t="s">
        <v>104</v>
      </c>
      <c r="J122" s="2" t="s">
        <v>374</v>
      </c>
      <c r="K122" s="3">
        <v>11908450</v>
      </c>
      <c r="L122" s="9">
        <f t="shared" si="11"/>
        <v>11908450</v>
      </c>
      <c r="M122" s="9">
        <f t="shared" si="10"/>
        <v>11908450</v>
      </c>
      <c r="N122" s="2" t="s">
        <v>687</v>
      </c>
      <c r="O122" s="2" t="s">
        <v>103</v>
      </c>
      <c r="P122" s="4" t="s">
        <v>46</v>
      </c>
      <c r="Q122" s="3">
        <f t="shared" si="8"/>
        <v>1517000</v>
      </c>
      <c r="R122" s="3">
        <v>1517000</v>
      </c>
      <c r="S122" s="3"/>
      <c r="T122" s="3"/>
      <c r="U122" s="4"/>
      <c r="V122" s="1">
        <v>44621</v>
      </c>
      <c r="W122" s="1"/>
      <c r="X122" s="1"/>
      <c r="Y122" s="2" t="s">
        <v>1531</v>
      </c>
    </row>
    <row r="123" spans="1:25" ht="47.25" customHeight="1" x14ac:dyDescent="0.25">
      <c r="A123" s="35" t="s">
        <v>584</v>
      </c>
      <c r="B123" s="6" t="s">
        <v>538</v>
      </c>
      <c r="C123" s="1">
        <v>44560</v>
      </c>
      <c r="D123" s="4">
        <v>1416</v>
      </c>
      <c r="E123" s="6" t="s">
        <v>1918</v>
      </c>
      <c r="F123" s="40" t="s">
        <v>1917</v>
      </c>
      <c r="G123" s="1">
        <v>44592</v>
      </c>
      <c r="H123" s="4" t="s">
        <v>1197</v>
      </c>
      <c r="I123" s="2" t="s">
        <v>622</v>
      </c>
      <c r="J123" s="2" t="s">
        <v>583</v>
      </c>
      <c r="K123" s="3">
        <v>31586922.399999999</v>
      </c>
      <c r="L123" s="9">
        <f t="shared" si="11"/>
        <v>31586922.399999999</v>
      </c>
      <c r="M123" s="9">
        <f t="shared" si="10"/>
        <v>31586922.399999999</v>
      </c>
      <c r="N123" s="2" t="s">
        <v>1198</v>
      </c>
      <c r="O123" s="2" t="s">
        <v>670</v>
      </c>
      <c r="P123" s="4" t="s">
        <v>69</v>
      </c>
      <c r="Q123" s="3">
        <f t="shared" si="8"/>
        <v>53680</v>
      </c>
      <c r="R123" s="3">
        <v>53680</v>
      </c>
      <c r="S123" s="3"/>
      <c r="T123" s="3"/>
      <c r="U123" s="4"/>
      <c r="V123" s="1">
        <v>44743</v>
      </c>
      <c r="W123" s="1"/>
      <c r="X123" s="1"/>
      <c r="Y123" s="2" t="s">
        <v>94</v>
      </c>
    </row>
    <row r="124" spans="1:25" ht="126" customHeight="1" x14ac:dyDescent="0.25">
      <c r="A124" s="35" t="s">
        <v>586</v>
      </c>
      <c r="B124" s="6" t="s">
        <v>539</v>
      </c>
      <c r="C124" s="1">
        <v>44560</v>
      </c>
      <c r="D124" s="4">
        <v>1416</v>
      </c>
      <c r="E124" s="6" t="s">
        <v>1920</v>
      </c>
      <c r="F124" s="40" t="s">
        <v>1919</v>
      </c>
      <c r="G124" s="1">
        <v>44592</v>
      </c>
      <c r="H124" s="4" t="s">
        <v>1199</v>
      </c>
      <c r="I124" s="2" t="s">
        <v>101</v>
      </c>
      <c r="J124" s="2" t="s">
        <v>585</v>
      </c>
      <c r="K124" s="3">
        <v>416847200</v>
      </c>
      <c r="L124" s="9">
        <f t="shared" si="11"/>
        <v>416847200</v>
      </c>
      <c r="M124" s="9">
        <f t="shared" si="10"/>
        <v>416847200</v>
      </c>
      <c r="N124" s="2" t="s">
        <v>47</v>
      </c>
      <c r="O124" s="2" t="s">
        <v>103</v>
      </c>
      <c r="P124" s="4" t="s">
        <v>46</v>
      </c>
      <c r="Q124" s="3">
        <f t="shared" si="8"/>
        <v>33835000</v>
      </c>
      <c r="R124" s="3">
        <v>29894000</v>
      </c>
      <c r="S124" s="3">
        <v>3941000</v>
      </c>
      <c r="T124" s="3"/>
      <c r="U124" s="4"/>
      <c r="V124" s="1">
        <v>44621</v>
      </c>
      <c r="W124" s="1">
        <v>44743</v>
      </c>
      <c r="X124" s="1"/>
      <c r="Y124" s="2" t="s">
        <v>94</v>
      </c>
    </row>
    <row r="125" spans="1:25" ht="110.25" customHeight="1" x14ac:dyDescent="0.25">
      <c r="A125" s="35" t="s">
        <v>588</v>
      </c>
      <c r="B125" s="6" t="s">
        <v>540</v>
      </c>
      <c r="C125" s="1">
        <v>44560</v>
      </c>
      <c r="D125" s="4">
        <v>1416</v>
      </c>
      <c r="E125" s="6" t="s">
        <v>589</v>
      </c>
      <c r="F125" s="2" t="s">
        <v>589</v>
      </c>
      <c r="G125" s="6" t="s">
        <v>589</v>
      </c>
      <c r="H125" s="4" t="s">
        <v>589</v>
      </c>
      <c r="I125" s="6" t="s">
        <v>589</v>
      </c>
      <c r="J125" s="2" t="s">
        <v>587</v>
      </c>
      <c r="K125" s="3" t="s">
        <v>589</v>
      </c>
      <c r="L125" s="9" t="str">
        <f t="shared" si="11"/>
        <v>отменен</v>
      </c>
      <c r="M125" s="9" t="str">
        <f t="shared" si="10"/>
        <v>отменен</v>
      </c>
      <c r="N125" s="9" t="s">
        <v>589</v>
      </c>
      <c r="O125" s="9" t="s">
        <v>589</v>
      </c>
      <c r="P125" s="4" t="s">
        <v>78</v>
      </c>
      <c r="Q125" s="3">
        <v>4118</v>
      </c>
      <c r="R125" s="3">
        <v>4118</v>
      </c>
      <c r="S125" s="3" t="s">
        <v>589</v>
      </c>
      <c r="T125" s="3" t="s">
        <v>589</v>
      </c>
      <c r="U125" s="3" t="s">
        <v>589</v>
      </c>
      <c r="V125" s="1">
        <v>44652</v>
      </c>
      <c r="W125" s="1" t="s">
        <v>589</v>
      </c>
      <c r="X125" s="1" t="s">
        <v>589</v>
      </c>
      <c r="Y125" s="4" t="s">
        <v>589</v>
      </c>
    </row>
    <row r="126" spans="1:25" ht="82.5" customHeight="1" x14ac:dyDescent="0.25">
      <c r="A126" s="35" t="s">
        <v>591</v>
      </c>
      <c r="B126" s="6" t="s">
        <v>541</v>
      </c>
      <c r="C126" s="1">
        <v>44560</v>
      </c>
      <c r="D126" s="4">
        <v>1688</v>
      </c>
      <c r="E126" s="6" t="s">
        <v>641</v>
      </c>
      <c r="F126" s="2" t="s">
        <v>641</v>
      </c>
      <c r="G126" s="1" t="s">
        <v>641</v>
      </c>
      <c r="H126" s="4" t="s">
        <v>641</v>
      </c>
      <c r="I126" s="2" t="s">
        <v>641</v>
      </c>
      <c r="J126" s="2" t="s">
        <v>590</v>
      </c>
      <c r="K126" s="3"/>
      <c r="L126" s="9">
        <f t="shared" si="11"/>
        <v>0</v>
      </c>
      <c r="M126" s="9">
        <f t="shared" si="10"/>
        <v>0</v>
      </c>
      <c r="N126" s="2"/>
      <c r="O126" s="2"/>
      <c r="P126" s="4" t="s">
        <v>592</v>
      </c>
      <c r="Q126" s="3">
        <f t="shared" ref="Q126:Q140" si="12">R126+S126+T126</f>
        <v>3736400</v>
      </c>
      <c r="R126" s="3">
        <v>800000</v>
      </c>
      <c r="S126" s="3">
        <v>1600000</v>
      </c>
      <c r="T126" s="3">
        <v>1336400</v>
      </c>
      <c r="U126" s="4"/>
      <c r="V126" s="1">
        <v>44682</v>
      </c>
      <c r="W126" s="1">
        <v>44743</v>
      </c>
      <c r="X126" s="1">
        <v>44805</v>
      </c>
      <c r="Y126" s="2"/>
    </row>
    <row r="127" spans="1:25" ht="78.75" customHeight="1" x14ac:dyDescent="0.25">
      <c r="A127" s="35" t="s">
        <v>594</v>
      </c>
      <c r="B127" s="6" t="s">
        <v>542</v>
      </c>
      <c r="C127" s="1">
        <v>44560</v>
      </c>
      <c r="D127" s="4">
        <v>1688</v>
      </c>
      <c r="E127" s="6" t="s">
        <v>641</v>
      </c>
      <c r="F127" s="2" t="s">
        <v>641</v>
      </c>
      <c r="G127" s="1" t="s">
        <v>641</v>
      </c>
      <c r="H127" s="4" t="s">
        <v>641</v>
      </c>
      <c r="I127" s="2" t="s">
        <v>641</v>
      </c>
      <c r="J127" s="2" t="s">
        <v>593</v>
      </c>
      <c r="K127" s="3"/>
      <c r="L127" s="9">
        <f t="shared" si="11"/>
        <v>0</v>
      </c>
      <c r="M127" s="9">
        <f t="shared" si="10"/>
        <v>0</v>
      </c>
      <c r="N127" s="2"/>
      <c r="O127" s="2"/>
      <c r="P127" s="4" t="s">
        <v>592</v>
      </c>
      <c r="Q127" s="3">
        <f t="shared" si="12"/>
        <v>960900</v>
      </c>
      <c r="R127" s="3">
        <v>480000</v>
      </c>
      <c r="S127" s="3">
        <v>480900</v>
      </c>
      <c r="T127" s="3"/>
      <c r="U127" s="4"/>
      <c r="V127" s="1">
        <v>44652</v>
      </c>
      <c r="W127" s="1">
        <v>44713</v>
      </c>
      <c r="X127" s="1"/>
      <c r="Y127" s="2"/>
    </row>
    <row r="128" spans="1:25" ht="94.5" customHeight="1" x14ac:dyDescent="0.25">
      <c r="A128" s="35" t="s">
        <v>596</v>
      </c>
      <c r="B128" s="6" t="s">
        <v>543</v>
      </c>
      <c r="C128" s="1">
        <v>44560</v>
      </c>
      <c r="D128" s="4">
        <v>1688</v>
      </c>
      <c r="E128" s="6" t="s">
        <v>641</v>
      </c>
      <c r="F128" s="2" t="s">
        <v>641</v>
      </c>
      <c r="G128" s="1" t="s">
        <v>641</v>
      </c>
      <c r="H128" s="4" t="s">
        <v>641</v>
      </c>
      <c r="I128" s="2" t="s">
        <v>641</v>
      </c>
      <c r="J128" s="2" t="s">
        <v>595</v>
      </c>
      <c r="K128" s="3"/>
      <c r="L128" s="9">
        <f t="shared" si="11"/>
        <v>0</v>
      </c>
      <c r="M128" s="9">
        <f t="shared" si="10"/>
        <v>0</v>
      </c>
      <c r="N128" s="2"/>
      <c r="O128" s="2"/>
      <c r="P128" s="4" t="s">
        <v>592</v>
      </c>
      <c r="Q128" s="3">
        <f t="shared" si="12"/>
        <v>164880</v>
      </c>
      <c r="R128" s="3">
        <v>164880</v>
      </c>
      <c r="S128" s="3"/>
      <c r="T128" s="3"/>
      <c r="U128" s="4"/>
      <c r="V128" s="1">
        <v>44621</v>
      </c>
      <c r="W128" s="1"/>
      <c r="X128" s="1"/>
      <c r="Y128" s="2"/>
    </row>
    <row r="129" spans="1:25" ht="94.5" customHeight="1" x14ac:dyDescent="0.25">
      <c r="A129" s="35" t="s">
        <v>598</v>
      </c>
      <c r="B129" s="6" t="s">
        <v>544</v>
      </c>
      <c r="C129" s="1">
        <v>44560</v>
      </c>
      <c r="D129" s="4">
        <v>1416</v>
      </c>
      <c r="E129" s="6" t="s">
        <v>1922</v>
      </c>
      <c r="F129" s="40" t="s">
        <v>1921</v>
      </c>
      <c r="G129" s="1">
        <v>44595</v>
      </c>
      <c r="H129" s="4" t="s">
        <v>1200</v>
      </c>
      <c r="I129" s="2" t="s">
        <v>104</v>
      </c>
      <c r="J129" s="2" t="s">
        <v>597</v>
      </c>
      <c r="K129" s="3">
        <v>465160504.31999999</v>
      </c>
      <c r="L129" s="9">
        <f t="shared" si="11"/>
        <v>465160504.31999999</v>
      </c>
      <c r="M129" s="9">
        <f t="shared" ref="M129:M140" si="13">L129</f>
        <v>465160504.31999999</v>
      </c>
      <c r="N129" s="2" t="s">
        <v>1143</v>
      </c>
      <c r="O129" s="2" t="s">
        <v>103</v>
      </c>
      <c r="P129" s="4" t="s">
        <v>78</v>
      </c>
      <c r="Q129" s="3">
        <f t="shared" si="12"/>
        <v>34713.599999999999</v>
      </c>
      <c r="R129" s="3">
        <v>15422.4</v>
      </c>
      <c r="S129" s="3">
        <v>19291.2</v>
      </c>
      <c r="T129" s="3"/>
      <c r="U129" s="4"/>
      <c r="V129" s="1">
        <v>44713</v>
      </c>
      <c r="W129" s="1">
        <v>44835</v>
      </c>
      <c r="X129" s="1"/>
      <c r="Y129" s="2" t="s">
        <v>94</v>
      </c>
    </row>
    <row r="130" spans="1:25" ht="78.75" customHeight="1" x14ac:dyDescent="0.25">
      <c r="A130" s="35" t="s">
        <v>600</v>
      </c>
      <c r="B130" s="6" t="s">
        <v>545</v>
      </c>
      <c r="C130" s="1">
        <v>44560</v>
      </c>
      <c r="D130" s="4">
        <v>1688</v>
      </c>
      <c r="E130" s="6" t="s">
        <v>1924</v>
      </c>
      <c r="F130" s="40" t="s">
        <v>1923</v>
      </c>
      <c r="G130" s="1">
        <v>44592</v>
      </c>
      <c r="H130" s="4" t="s">
        <v>1201</v>
      </c>
      <c r="I130" s="2" t="s">
        <v>1203</v>
      </c>
      <c r="J130" s="2" t="s">
        <v>599</v>
      </c>
      <c r="K130" s="3">
        <v>4358119.5</v>
      </c>
      <c r="L130" s="9">
        <f t="shared" si="11"/>
        <v>4358119.5</v>
      </c>
      <c r="M130" s="9">
        <f t="shared" si="13"/>
        <v>4358119.5</v>
      </c>
      <c r="N130" s="2" t="s">
        <v>1204</v>
      </c>
      <c r="O130" s="2" t="s">
        <v>1205</v>
      </c>
      <c r="P130" s="4" t="s">
        <v>592</v>
      </c>
      <c r="Q130" s="3">
        <f t="shared" si="12"/>
        <v>26778</v>
      </c>
      <c r="R130" s="3">
        <v>26778</v>
      </c>
      <c r="S130" s="3"/>
      <c r="T130" s="3"/>
      <c r="U130" s="4"/>
      <c r="V130" s="1">
        <v>44621</v>
      </c>
      <c r="W130" s="1"/>
      <c r="X130" s="1"/>
      <c r="Y130" s="2" t="s">
        <v>1531</v>
      </c>
    </row>
    <row r="131" spans="1:25" ht="63" customHeight="1" x14ac:dyDescent="0.25">
      <c r="A131" s="35" t="s">
        <v>602</v>
      </c>
      <c r="B131" s="6" t="s">
        <v>546</v>
      </c>
      <c r="C131" s="1">
        <v>44560</v>
      </c>
      <c r="D131" s="4">
        <v>1688</v>
      </c>
      <c r="E131" s="6" t="s">
        <v>641</v>
      </c>
      <c r="F131" s="2" t="s">
        <v>641</v>
      </c>
      <c r="G131" s="1" t="s">
        <v>641</v>
      </c>
      <c r="H131" s="4" t="s">
        <v>641</v>
      </c>
      <c r="I131" s="2" t="s">
        <v>641</v>
      </c>
      <c r="J131" s="2" t="s">
        <v>601</v>
      </c>
      <c r="K131" s="3"/>
      <c r="L131" s="9">
        <f t="shared" si="11"/>
        <v>0</v>
      </c>
      <c r="M131" s="9">
        <f t="shared" si="13"/>
        <v>0</v>
      </c>
      <c r="N131" s="2"/>
      <c r="O131" s="2"/>
      <c r="P131" s="4" t="s">
        <v>592</v>
      </c>
      <c r="Q131" s="3">
        <f t="shared" si="12"/>
        <v>1050641</v>
      </c>
      <c r="R131" s="3">
        <v>1050641</v>
      </c>
      <c r="S131" s="3"/>
      <c r="T131" s="3"/>
      <c r="U131" s="4"/>
      <c r="V131" s="1">
        <v>44621</v>
      </c>
      <c r="W131" s="1"/>
      <c r="X131" s="1"/>
      <c r="Y131" s="2"/>
    </row>
    <row r="132" spans="1:25" ht="78.75" customHeight="1" x14ac:dyDescent="0.25">
      <c r="A132" s="35" t="s">
        <v>604</v>
      </c>
      <c r="B132" s="6" t="s">
        <v>547</v>
      </c>
      <c r="C132" s="1">
        <v>44560</v>
      </c>
      <c r="D132" s="4">
        <v>1688</v>
      </c>
      <c r="E132" s="6" t="s">
        <v>641</v>
      </c>
      <c r="F132" s="2" t="s">
        <v>641</v>
      </c>
      <c r="G132" s="1" t="s">
        <v>641</v>
      </c>
      <c r="H132" s="4" t="s">
        <v>641</v>
      </c>
      <c r="I132" s="2" t="s">
        <v>641</v>
      </c>
      <c r="J132" s="2" t="s">
        <v>603</v>
      </c>
      <c r="K132" s="3"/>
      <c r="L132" s="9">
        <f t="shared" si="11"/>
        <v>0</v>
      </c>
      <c r="M132" s="9">
        <f t="shared" si="13"/>
        <v>0</v>
      </c>
      <c r="N132" s="2"/>
      <c r="O132" s="2"/>
      <c r="P132" s="4" t="s">
        <v>592</v>
      </c>
      <c r="Q132" s="3">
        <f t="shared" si="12"/>
        <v>18610</v>
      </c>
      <c r="R132" s="3">
        <v>18610</v>
      </c>
      <c r="S132" s="3"/>
      <c r="T132" s="3"/>
      <c r="U132" s="4"/>
      <c r="V132" s="1">
        <v>44621</v>
      </c>
      <c r="W132" s="1"/>
      <c r="X132" s="1"/>
      <c r="Y132" s="2"/>
    </row>
    <row r="133" spans="1:25" ht="78.75" customHeight="1" x14ac:dyDescent="0.25">
      <c r="A133" s="35" t="s">
        <v>606</v>
      </c>
      <c r="B133" s="6" t="s">
        <v>548</v>
      </c>
      <c r="C133" s="1">
        <v>44560</v>
      </c>
      <c r="D133" s="4">
        <v>1688</v>
      </c>
      <c r="E133" s="6" t="s">
        <v>641</v>
      </c>
      <c r="F133" s="2" t="s">
        <v>641</v>
      </c>
      <c r="G133" s="1" t="s">
        <v>641</v>
      </c>
      <c r="H133" s="4" t="s">
        <v>641</v>
      </c>
      <c r="I133" s="2" t="s">
        <v>641</v>
      </c>
      <c r="J133" s="2" t="s">
        <v>605</v>
      </c>
      <c r="K133" s="3"/>
      <c r="L133" s="9">
        <f t="shared" si="11"/>
        <v>0</v>
      </c>
      <c r="M133" s="9">
        <f t="shared" si="13"/>
        <v>0</v>
      </c>
      <c r="N133" s="2"/>
      <c r="O133" s="2"/>
      <c r="P133" s="4" t="s">
        <v>592</v>
      </c>
      <c r="Q133" s="3">
        <f t="shared" si="12"/>
        <v>964755</v>
      </c>
      <c r="R133" s="3">
        <v>964755</v>
      </c>
      <c r="S133" s="3"/>
      <c r="T133" s="3"/>
      <c r="U133" s="4"/>
      <c r="V133" s="1">
        <v>44621</v>
      </c>
      <c r="W133" s="1"/>
      <c r="X133" s="1"/>
      <c r="Y133" s="2"/>
    </row>
    <row r="134" spans="1:25" ht="94.5" customHeight="1" x14ac:dyDescent="0.25">
      <c r="A134" s="35" t="s">
        <v>608</v>
      </c>
      <c r="B134" s="6" t="s">
        <v>549</v>
      </c>
      <c r="C134" s="1">
        <v>44560</v>
      </c>
      <c r="D134" s="4">
        <v>1688</v>
      </c>
      <c r="E134" s="6" t="s">
        <v>1926</v>
      </c>
      <c r="F134" s="40" t="s">
        <v>1925</v>
      </c>
      <c r="G134" s="1">
        <v>44608</v>
      </c>
      <c r="H134" s="4" t="s">
        <v>1202</v>
      </c>
      <c r="I134" s="2" t="s">
        <v>1203</v>
      </c>
      <c r="J134" s="2" t="s">
        <v>607</v>
      </c>
      <c r="K134" s="3">
        <v>404874591</v>
      </c>
      <c r="L134" s="9">
        <f t="shared" si="11"/>
        <v>404874591</v>
      </c>
      <c r="M134" s="9">
        <f t="shared" si="13"/>
        <v>404874591</v>
      </c>
      <c r="N134" s="2" t="s">
        <v>1206</v>
      </c>
      <c r="O134" s="2" t="s">
        <v>707</v>
      </c>
      <c r="P134" s="4" t="s">
        <v>592</v>
      </c>
      <c r="Q134" s="3">
        <f t="shared" si="12"/>
        <v>824340</v>
      </c>
      <c r="R134" s="3">
        <v>824340</v>
      </c>
      <c r="S134" s="3"/>
      <c r="T134" s="3"/>
      <c r="U134" s="4"/>
      <c r="V134" s="1">
        <v>44621</v>
      </c>
      <c r="W134" s="1"/>
      <c r="X134" s="1"/>
      <c r="Y134" s="2" t="s">
        <v>94</v>
      </c>
    </row>
    <row r="135" spans="1:25" ht="94.5" customHeight="1" x14ac:dyDescent="0.25">
      <c r="A135" s="35" t="s">
        <v>610</v>
      </c>
      <c r="B135" s="6" t="s">
        <v>550</v>
      </c>
      <c r="C135" s="1">
        <v>44560</v>
      </c>
      <c r="D135" s="4">
        <v>1416</v>
      </c>
      <c r="E135" s="6" t="s">
        <v>1928</v>
      </c>
      <c r="F135" s="40" t="s">
        <v>1927</v>
      </c>
      <c r="G135" s="1">
        <v>44600</v>
      </c>
      <c r="H135" s="4" t="s">
        <v>1207</v>
      </c>
      <c r="I135" s="2" t="s">
        <v>104</v>
      </c>
      <c r="J135" s="2" t="s">
        <v>609</v>
      </c>
      <c r="K135" s="3">
        <v>598617915.84000003</v>
      </c>
      <c r="L135" s="9">
        <f t="shared" si="11"/>
        <v>598617915.84000003</v>
      </c>
      <c r="M135" s="9">
        <f t="shared" si="13"/>
        <v>598617915.84000003</v>
      </c>
      <c r="N135" s="2" t="s">
        <v>1143</v>
      </c>
      <c r="O135" s="2" t="s">
        <v>103</v>
      </c>
      <c r="P135" s="4" t="s">
        <v>49</v>
      </c>
      <c r="Q135" s="3">
        <f t="shared" si="12"/>
        <v>43999.199999999997</v>
      </c>
      <c r="R135" s="3">
        <v>22380</v>
      </c>
      <c r="S135" s="3">
        <v>7036.8</v>
      </c>
      <c r="T135" s="3">
        <v>14582.4</v>
      </c>
      <c r="U135" s="4"/>
      <c r="V135" s="1">
        <v>44635</v>
      </c>
      <c r="W135" s="1">
        <v>44713</v>
      </c>
      <c r="X135" s="1">
        <v>44835</v>
      </c>
      <c r="Y135" s="2" t="s">
        <v>94</v>
      </c>
    </row>
    <row r="136" spans="1:25" ht="47.25" customHeight="1" x14ac:dyDescent="0.25">
      <c r="A136" s="35" t="s">
        <v>611</v>
      </c>
      <c r="B136" s="6" t="s">
        <v>551</v>
      </c>
      <c r="C136" s="1">
        <v>44560</v>
      </c>
      <c r="D136" s="4">
        <v>1416</v>
      </c>
      <c r="E136" s="6" t="s">
        <v>1930</v>
      </c>
      <c r="F136" s="40" t="s">
        <v>1929</v>
      </c>
      <c r="G136" s="1">
        <v>44601</v>
      </c>
      <c r="H136" s="4" t="s">
        <v>1208</v>
      </c>
      <c r="I136" s="2" t="s">
        <v>100</v>
      </c>
      <c r="J136" s="2" t="s">
        <v>405</v>
      </c>
      <c r="K136" s="3">
        <v>689289320.70000005</v>
      </c>
      <c r="L136" s="9">
        <f t="shared" si="11"/>
        <v>689289320.70000005</v>
      </c>
      <c r="M136" s="9">
        <f t="shared" si="13"/>
        <v>689289320.70000005</v>
      </c>
      <c r="N136" s="2" t="s">
        <v>1209</v>
      </c>
      <c r="O136" s="2" t="s">
        <v>1210</v>
      </c>
      <c r="P136" s="4" t="s">
        <v>69</v>
      </c>
      <c r="Q136" s="3">
        <f t="shared" si="12"/>
        <v>747270</v>
      </c>
      <c r="R136" s="3">
        <v>747270</v>
      </c>
      <c r="S136" s="3"/>
      <c r="T136" s="3"/>
      <c r="U136" s="4"/>
      <c r="V136" s="1">
        <v>44621</v>
      </c>
      <c r="W136" s="1"/>
      <c r="X136" s="1"/>
      <c r="Y136" s="2" t="s">
        <v>94</v>
      </c>
    </row>
    <row r="137" spans="1:25" ht="63" customHeight="1" x14ac:dyDescent="0.25">
      <c r="A137" s="35" t="s">
        <v>613</v>
      </c>
      <c r="B137" s="6" t="s">
        <v>552</v>
      </c>
      <c r="C137" s="1">
        <v>44560</v>
      </c>
      <c r="D137" s="4">
        <v>1416</v>
      </c>
      <c r="E137" s="6" t="s">
        <v>1932</v>
      </c>
      <c r="F137" s="40" t="s">
        <v>1931</v>
      </c>
      <c r="G137" s="1">
        <v>44600</v>
      </c>
      <c r="H137" s="4" t="s">
        <v>1211</v>
      </c>
      <c r="I137" s="2" t="s">
        <v>101</v>
      </c>
      <c r="J137" s="2" t="s">
        <v>612</v>
      </c>
      <c r="K137" s="3">
        <v>661891312.5</v>
      </c>
      <c r="L137" s="9">
        <f t="shared" si="11"/>
        <v>661891312.5</v>
      </c>
      <c r="M137" s="9">
        <f t="shared" si="13"/>
        <v>661891312.5</v>
      </c>
      <c r="N137" s="2" t="s">
        <v>1212</v>
      </c>
      <c r="O137" s="2" t="s">
        <v>707</v>
      </c>
      <c r="P137" s="4" t="s">
        <v>78</v>
      </c>
      <c r="Q137" s="3">
        <f t="shared" si="12"/>
        <v>178950</v>
      </c>
      <c r="R137" s="3">
        <v>178950</v>
      </c>
      <c r="S137" s="3"/>
      <c r="T137" s="3"/>
      <c r="U137" s="4"/>
      <c r="V137" s="1">
        <v>44666</v>
      </c>
      <c r="W137" s="1"/>
      <c r="X137" s="1"/>
      <c r="Y137" s="2" t="s">
        <v>1531</v>
      </c>
    </row>
    <row r="138" spans="1:25" ht="94.5" customHeight="1" x14ac:dyDescent="0.25">
      <c r="A138" s="35" t="s">
        <v>614</v>
      </c>
      <c r="B138" s="6" t="s">
        <v>553</v>
      </c>
      <c r="C138" s="1">
        <v>44560</v>
      </c>
      <c r="D138" s="4">
        <v>1416</v>
      </c>
      <c r="E138" s="6" t="s">
        <v>1934</v>
      </c>
      <c r="F138" s="40" t="s">
        <v>1933</v>
      </c>
      <c r="G138" s="1">
        <v>44592</v>
      </c>
      <c r="H138" s="4" t="s">
        <v>1213</v>
      </c>
      <c r="I138" s="2" t="s">
        <v>723</v>
      </c>
      <c r="J138" s="2" t="s">
        <v>311</v>
      </c>
      <c r="K138" s="3">
        <v>485188000</v>
      </c>
      <c r="L138" s="9">
        <f t="shared" si="11"/>
        <v>485188000</v>
      </c>
      <c r="M138" s="9">
        <f t="shared" si="13"/>
        <v>485188000</v>
      </c>
      <c r="N138" s="2" t="s">
        <v>1214</v>
      </c>
      <c r="O138" s="2" t="s">
        <v>1215</v>
      </c>
      <c r="P138" s="4" t="s">
        <v>69</v>
      </c>
      <c r="Q138" s="3">
        <f t="shared" si="12"/>
        <v>400000</v>
      </c>
      <c r="R138" s="3">
        <v>200000</v>
      </c>
      <c r="S138" s="3">
        <v>200000</v>
      </c>
      <c r="T138" s="3"/>
      <c r="U138" s="4"/>
      <c r="V138" s="1">
        <v>44621</v>
      </c>
      <c r="W138" s="1">
        <v>44866</v>
      </c>
      <c r="X138" s="1"/>
      <c r="Y138" s="2" t="s">
        <v>94</v>
      </c>
    </row>
    <row r="139" spans="1:25" ht="63" customHeight="1" x14ac:dyDescent="0.25">
      <c r="A139" s="35" t="s">
        <v>616</v>
      </c>
      <c r="B139" s="6" t="s">
        <v>554</v>
      </c>
      <c r="C139" s="1">
        <v>44560</v>
      </c>
      <c r="D139" s="4">
        <v>1416</v>
      </c>
      <c r="E139" s="6" t="s">
        <v>1936</v>
      </c>
      <c r="F139" s="40" t="s">
        <v>1935</v>
      </c>
      <c r="G139" s="1">
        <v>44600</v>
      </c>
      <c r="H139" s="4" t="s">
        <v>1216</v>
      </c>
      <c r="I139" s="2" t="s">
        <v>101</v>
      </c>
      <c r="J139" s="2" t="s">
        <v>615</v>
      </c>
      <c r="K139" s="3">
        <v>660781687.5</v>
      </c>
      <c r="L139" s="9">
        <f t="shared" si="11"/>
        <v>660781687.5</v>
      </c>
      <c r="M139" s="9">
        <f t="shared" si="13"/>
        <v>660781687.5</v>
      </c>
      <c r="N139" s="2" t="s">
        <v>1212</v>
      </c>
      <c r="O139" s="2" t="s">
        <v>707</v>
      </c>
      <c r="P139" s="4" t="s">
        <v>78</v>
      </c>
      <c r="Q139" s="3">
        <f t="shared" si="12"/>
        <v>178650</v>
      </c>
      <c r="R139" s="3">
        <v>178650</v>
      </c>
      <c r="S139" s="3"/>
      <c r="T139" s="3"/>
      <c r="U139" s="4"/>
      <c r="V139" s="1">
        <v>44666</v>
      </c>
      <c r="W139" s="1"/>
      <c r="X139" s="1"/>
      <c r="Y139" s="2" t="s">
        <v>1531</v>
      </c>
    </row>
    <row r="140" spans="1:25" ht="47.25" customHeight="1" x14ac:dyDescent="0.25">
      <c r="A140" s="35" t="s">
        <v>617</v>
      </c>
      <c r="B140" s="6" t="s">
        <v>555</v>
      </c>
      <c r="C140" s="1">
        <v>44560</v>
      </c>
      <c r="D140" s="4">
        <v>1416</v>
      </c>
      <c r="E140" s="6" t="s">
        <v>1938</v>
      </c>
      <c r="F140" s="40" t="s">
        <v>1937</v>
      </c>
      <c r="G140" s="1">
        <v>44592</v>
      </c>
      <c r="H140" s="4" t="s">
        <v>1217</v>
      </c>
      <c r="I140" s="2" t="s">
        <v>143</v>
      </c>
      <c r="J140" s="2" t="s">
        <v>556</v>
      </c>
      <c r="K140" s="3">
        <v>380578755.19999999</v>
      </c>
      <c r="L140" s="9">
        <v>380578755.19999999</v>
      </c>
      <c r="M140" s="9">
        <f t="shared" si="13"/>
        <v>380578755.19999999</v>
      </c>
      <c r="N140" s="2" t="s">
        <v>633</v>
      </c>
      <c r="O140" s="2" t="s">
        <v>102</v>
      </c>
      <c r="P140" s="4" t="s">
        <v>49</v>
      </c>
      <c r="Q140" s="3">
        <f t="shared" si="12"/>
        <v>1472828</v>
      </c>
      <c r="R140" s="3">
        <v>1472828</v>
      </c>
      <c r="S140" s="3"/>
      <c r="T140" s="3"/>
      <c r="U140" s="4"/>
      <c r="V140" s="1">
        <v>44713</v>
      </c>
      <c r="W140" s="1"/>
      <c r="X140" s="1"/>
      <c r="Y140" s="2" t="s">
        <v>94</v>
      </c>
    </row>
    <row r="141" spans="1:25" x14ac:dyDescent="0.25">
      <c r="L141" s="50"/>
      <c r="M141" s="50"/>
    </row>
    <row r="142" spans="1:25" x14ac:dyDescent="0.25">
      <c r="L142" s="50"/>
      <c r="M142" s="50"/>
    </row>
    <row r="143" spans="1:25" x14ac:dyDescent="0.25">
      <c r="L143" s="50"/>
      <c r="M143" s="50"/>
    </row>
    <row r="144" spans="1:25" x14ac:dyDescent="0.25">
      <c r="L144" s="50"/>
      <c r="M144" s="50"/>
    </row>
    <row r="145" spans="12:13" x14ac:dyDescent="0.25">
      <c r="L145" s="50"/>
      <c r="M145" s="50"/>
    </row>
    <row r="146" spans="12:13" x14ac:dyDescent="0.25">
      <c r="L146" s="50"/>
      <c r="M146" s="50"/>
    </row>
    <row r="147" spans="12:13" x14ac:dyDescent="0.25">
      <c r="L147" s="50"/>
      <c r="M147" s="50"/>
    </row>
    <row r="148" spans="12:13" x14ac:dyDescent="0.25">
      <c r="L148" s="50"/>
      <c r="M148" s="50"/>
    </row>
    <row r="149" spans="12:13" x14ac:dyDescent="0.25">
      <c r="L149" s="50"/>
      <c r="M149" s="50"/>
    </row>
    <row r="150" spans="12:13" x14ac:dyDescent="0.25">
      <c r="L150" s="50"/>
      <c r="M150" s="50"/>
    </row>
    <row r="151" spans="12:13" x14ac:dyDescent="0.25">
      <c r="L151" s="50"/>
      <c r="M151" s="50"/>
    </row>
    <row r="152" spans="12:13" x14ac:dyDescent="0.25">
      <c r="L152" s="50"/>
      <c r="M152" s="50"/>
    </row>
    <row r="153" spans="12:13" x14ac:dyDescent="0.25">
      <c r="L153" s="50"/>
      <c r="M153" s="50"/>
    </row>
    <row r="154" spans="12:13" x14ac:dyDescent="0.25">
      <c r="L154" s="50"/>
      <c r="M154" s="50"/>
    </row>
    <row r="155" spans="12:13" x14ac:dyDescent="0.25">
      <c r="L155" s="50"/>
      <c r="M155" s="50"/>
    </row>
    <row r="156" spans="12:13" x14ac:dyDescent="0.25">
      <c r="L156" s="50"/>
      <c r="M156" s="50"/>
    </row>
    <row r="157" spans="12:13" x14ac:dyDescent="0.25">
      <c r="L157" s="50"/>
      <c r="M157" s="50"/>
    </row>
    <row r="158" spans="12:13" x14ac:dyDescent="0.25">
      <c r="L158" s="50"/>
      <c r="M158" s="50"/>
    </row>
    <row r="159" spans="12:13" x14ac:dyDescent="0.25">
      <c r="L159" s="50"/>
      <c r="M159" s="50"/>
    </row>
    <row r="160" spans="12:13" x14ac:dyDescent="0.25">
      <c r="L160" s="50"/>
      <c r="M160" s="50"/>
    </row>
  </sheetData>
  <autoFilter ref="A1:Y140">
    <filterColumn colId="16" showButton="0"/>
    <filterColumn colId="17" showButton="0"/>
    <filterColumn colId="18" showButton="0"/>
    <filterColumn colId="21" showButton="0"/>
    <filterColumn colId="22" showButton="0"/>
  </autoFilter>
  <mergeCells count="20">
    <mergeCell ref="F1:F2"/>
    <mergeCell ref="A1:A2"/>
    <mergeCell ref="B1:B2"/>
    <mergeCell ref="C1:C2"/>
    <mergeCell ref="D1:D2"/>
    <mergeCell ref="E1:E2"/>
    <mergeCell ref="G1:G2"/>
    <mergeCell ref="H1:H2"/>
    <mergeCell ref="I1:I2"/>
    <mergeCell ref="J1:J2"/>
    <mergeCell ref="K1:K2"/>
    <mergeCell ref="L1:L2"/>
    <mergeCell ref="M1:M2"/>
    <mergeCell ref="N1:N2"/>
    <mergeCell ref="P1:P2"/>
    <mergeCell ref="U1:U2"/>
    <mergeCell ref="Q1:T1"/>
    <mergeCell ref="Y1:Y2"/>
    <mergeCell ref="O1:O2"/>
    <mergeCell ref="V1:X1"/>
  </mergeCells>
  <hyperlinks>
    <hyperlink ref="F8" r:id="rId1"/>
    <hyperlink ref="F34" r:id="rId2"/>
    <hyperlink ref="F33" r:id="rId3"/>
    <hyperlink ref="F27" r:id="rId4"/>
    <hyperlink ref="F31" r:id="rId5"/>
    <hyperlink ref="F32" r:id="rId6"/>
    <hyperlink ref="F36" r:id="rId7"/>
    <hyperlink ref="F3" r:id="rId8"/>
    <hyperlink ref="F4" r:id="rId9"/>
    <hyperlink ref="F6" r:id="rId10"/>
    <hyperlink ref="F7" r:id="rId11"/>
    <hyperlink ref="F9" r:id="rId12"/>
    <hyperlink ref="F11" r:id="rId13"/>
    <hyperlink ref="F12" r:id="rId14"/>
    <hyperlink ref="F15" r:id="rId15"/>
    <hyperlink ref="F22" r:id="rId16"/>
    <hyperlink ref="F20" r:id="rId17"/>
    <hyperlink ref="F21" r:id="rId18"/>
    <hyperlink ref="F23" r:id="rId19"/>
    <hyperlink ref="F55" r:id="rId20"/>
    <hyperlink ref="F50" r:id="rId21"/>
    <hyperlink ref="F44" r:id="rId22"/>
    <hyperlink ref="F42" r:id="rId23"/>
    <hyperlink ref="F61" r:id="rId24"/>
    <hyperlink ref="F63" r:id="rId25"/>
    <hyperlink ref="F45" r:id="rId26"/>
    <hyperlink ref="F56" r:id="rId27"/>
    <hyperlink ref="F66" r:id="rId28"/>
    <hyperlink ref="F62" r:id="rId29"/>
    <hyperlink ref="F68" r:id="rId30"/>
    <hyperlink ref="F79" r:id="rId31"/>
    <hyperlink ref="F82" r:id="rId32"/>
    <hyperlink ref="F73" r:id="rId33"/>
    <hyperlink ref="F38" r:id="rId34"/>
    <hyperlink ref="F104" r:id="rId35"/>
    <hyperlink ref="F39" r:id="rId36"/>
    <hyperlink ref="F41" r:id="rId37"/>
    <hyperlink ref="F100" r:id="rId38"/>
    <hyperlink ref="F60" r:id="rId39"/>
    <hyperlink ref="F65" r:id="rId40"/>
    <hyperlink ref="F88" r:id="rId41"/>
    <hyperlink ref="F98" r:id="rId42"/>
    <hyperlink ref="F99" r:id="rId43"/>
    <hyperlink ref="F54" r:id="rId44"/>
    <hyperlink ref="F58" r:id="rId45"/>
    <hyperlink ref="F64" r:id="rId46"/>
    <hyperlink ref="F57" r:id="rId47"/>
    <hyperlink ref="F24" r:id="rId48"/>
    <hyperlink ref="F25" r:id="rId49"/>
    <hyperlink ref="F26" r:id="rId50"/>
    <hyperlink ref="F37" r:id="rId51"/>
    <hyperlink ref="F28" r:id="rId52"/>
    <hyperlink ref="F29" r:id="rId53"/>
    <hyperlink ref="F30" r:id="rId54"/>
    <hyperlink ref="F35" r:id="rId55"/>
    <hyperlink ref="F40" r:id="rId56"/>
    <hyperlink ref="F43" r:id="rId57"/>
    <hyperlink ref="F46" r:id="rId58"/>
    <hyperlink ref="F47" r:id="rId59"/>
    <hyperlink ref="F48" r:id="rId60"/>
    <hyperlink ref="F49" r:id="rId61"/>
    <hyperlink ref="F51" r:id="rId62"/>
    <hyperlink ref="F59" r:id="rId63"/>
    <hyperlink ref="F90" r:id="rId64"/>
    <hyperlink ref="F94" r:id="rId65"/>
    <hyperlink ref="F95" r:id="rId66"/>
    <hyperlink ref="F84" r:id="rId67"/>
    <hyperlink ref="F93" r:id="rId68"/>
    <hyperlink ref="F85" r:id="rId69"/>
    <hyperlink ref="F74" r:id="rId70"/>
    <hyperlink ref="F83" r:id="rId71"/>
    <hyperlink ref="F96" r:id="rId72"/>
    <hyperlink ref="F67" r:id="rId73"/>
    <hyperlink ref="F69" r:id="rId74"/>
    <hyperlink ref="F70" r:id="rId75"/>
    <hyperlink ref="F72" r:id="rId76"/>
    <hyperlink ref="F75" r:id="rId77"/>
    <hyperlink ref="F76" r:id="rId78"/>
    <hyperlink ref="F77" r:id="rId79"/>
    <hyperlink ref="F78" r:id="rId80"/>
    <hyperlink ref="F81" r:id="rId81"/>
    <hyperlink ref="F86" r:id="rId82"/>
    <hyperlink ref="F87" r:id="rId83"/>
    <hyperlink ref="F102" r:id="rId84"/>
    <hyperlink ref="F115" r:id="rId85"/>
    <hyperlink ref="F118" r:id="rId86"/>
    <hyperlink ref="F101" r:id="rId87"/>
    <hyperlink ref="F120" r:id="rId88"/>
    <hyperlink ref="F122" r:id="rId89"/>
    <hyperlink ref="F71" r:id="rId90"/>
    <hyperlink ref="F89" r:id="rId91"/>
    <hyperlink ref="F91" r:id="rId92"/>
    <hyperlink ref="F92" r:id="rId93"/>
    <hyperlink ref="F103" r:id="rId94"/>
    <hyperlink ref="F105" r:id="rId95"/>
    <hyperlink ref="F106" r:id="rId96"/>
    <hyperlink ref="F107" r:id="rId97"/>
    <hyperlink ref="F108" r:id="rId98"/>
    <hyperlink ref="F109" r:id="rId99"/>
    <hyperlink ref="F110" r:id="rId100"/>
    <hyperlink ref="F111" r:id="rId101"/>
    <hyperlink ref="F112" r:id="rId102"/>
    <hyperlink ref="F113" r:id="rId103"/>
    <hyperlink ref="F119" r:id="rId104"/>
    <hyperlink ref="F121" r:id="rId105"/>
    <hyperlink ref="F123" r:id="rId106"/>
    <hyperlink ref="F124" r:id="rId107"/>
    <hyperlink ref="F129" r:id="rId108"/>
    <hyperlink ref="F130" r:id="rId109"/>
    <hyperlink ref="F134" r:id="rId110"/>
    <hyperlink ref="F135" r:id="rId111"/>
    <hyperlink ref="F136" r:id="rId112"/>
    <hyperlink ref="F137" r:id="rId113"/>
    <hyperlink ref="F138" r:id="rId114"/>
    <hyperlink ref="F139" r:id="rId115"/>
    <hyperlink ref="F140" r:id="rId116"/>
  </hyperlinks>
  <pageMargins left="0.70866141732283472" right="0.70866141732283472" top="0.74803149606299213" bottom="0.74803149606299213" header="0.31496062992125984" footer="0.31496062992125984"/>
  <pageSetup paperSize="9" scale="10" orientation="portrait" r:id="rId1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9"/>
  <sheetViews>
    <sheetView view="pageBreakPreview" zoomScale="60" zoomScaleNormal="80" workbookViewId="0">
      <pane xSplit="2" ySplit="2" topLeftCell="C278" activePane="bottomRight" state="frozen"/>
      <selection pane="topRight" activeCell="F1" sqref="F1"/>
      <selection pane="bottomLeft" activeCell="A3" sqref="A3"/>
      <selection pane="bottomRight" activeCell="A282" sqref="A282:XFD336"/>
    </sheetView>
  </sheetViews>
  <sheetFormatPr defaultRowHeight="15.75" x14ac:dyDescent="0.25"/>
  <cols>
    <col min="1" max="1" width="38.42578125" style="46" customWidth="1"/>
    <col min="2" max="2" width="26.7109375" style="24" customWidth="1"/>
    <col min="3" max="3" width="13" style="47" customWidth="1"/>
    <col min="4" max="4" width="18.5703125" style="24" customWidth="1"/>
    <col min="5" max="5" width="31.140625" style="48" customWidth="1"/>
    <col min="6" max="6" width="27.42578125" style="49" customWidth="1"/>
    <col min="7" max="7" width="13.85546875" style="47" customWidth="1"/>
    <col min="8" max="8" width="32.85546875" style="24" customWidth="1"/>
    <col min="9" max="9" width="22.140625" style="49" customWidth="1"/>
    <col min="10" max="10" width="30.85546875" style="49" customWidth="1"/>
    <col min="11" max="11" width="19.85546875" style="24" customWidth="1"/>
    <col min="12" max="12" width="26.28515625" style="24" customWidth="1"/>
    <col min="13" max="13" width="24" style="24" customWidth="1"/>
    <col min="14" max="14" width="19.85546875" style="49" customWidth="1"/>
    <col min="15" max="15" width="33.28515625" style="49" customWidth="1"/>
    <col min="16" max="16" width="9.140625" style="24" customWidth="1"/>
    <col min="17" max="17" width="18.5703125" style="24" customWidth="1"/>
    <col min="18" max="18" width="17.140625" style="24" customWidth="1"/>
    <col min="19" max="19" width="16.28515625" style="24" customWidth="1"/>
    <col min="20" max="20" width="17.5703125" style="50" customWidth="1"/>
    <col min="21" max="21" width="21.42578125" style="49" customWidth="1"/>
    <col min="22" max="22" width="14.140625" style="49" customWidth="1"/>
    <col min="23" max="23" width="9.140625" style="24" customWidth="1"/>
    <col min="24" max="24" width="16.140625" style="47" customWidth="1"/>
    <col min="25" max="25" width="15.140625" style="47" customWidth="1"/>
    <col min="26" max="26" width="13.28515625" style="47" customWidth="1"/>
    <col min="27" max="27" width="16.7109375" style="49" customWidth="1"/>
    <col min="28" max="16384" width="9.140625" style="24"/>
  </cols>
  <sheetData>
    <row r="1" spans="1:27" ht="103.5" customHeight="1" x14ac:dyDescent="0.25">
      <c r="A1" s="17" t="s">
        <v>0</v>
      </c>
      <c r="B1" s="15" t="s">
        <v>21</v>
      </c>
      <c r="C1" s="10" t="s">
        <v>1</v>
      </c>
      <c r="D1" s="16" t="s">
        <v>79</v>
      </c>
      <c r="E1" s="18" t="s">
        <v>2</v>
      </c>
      <c r="F1" s="12" t="s">
        <v>6</v>
      </c>
      <c r="G1" s="10" t="s">
        <v>3</v>
      </c>
      <c r="H1" s="12" t="s">
        <v>4</v>
      </c>
      <c r="I1" s="12" t="s">
        <v>5</v>
      </c>
      <c r="J1" s="12" t="s">
        <v>7</v>
      </c>
      <c r="K1" s="19" t="s">
        <v>26</v>
      </c>
      <c r="L1" s="19" t="s">
        <v>27</v>
      </c>
      <c r="M1" s="19" t="s">
        <v>200</v>
      </c>
      <c r="N1" s="20" t="s">
        <v>32</v>
      </c>
      <c r="O1" s="20" t="s">
        <v>2522</v>
      </c>
      <c r="P1" s="11" t="s">
        <v>33</v>
      </c>
      <c r="Q1" s="22" t="s">
        <v>42</v>
      </c>
      <c r="R1" s="23"/>
      <c r="S1" s="23"/>
      <c r="T1" s="23"/>
      <c r="U1" s="11" t="s">
        <v>266</v>
      </c>
      <c r="V1" s="20" t="s">
        <v>31</v>
      </c>
      <c r="W1" s="20" t="s">
        <v>34</v>
      </c>
      <c r="X1" s="10" t="s">
        <v>44</v>
      </c>
      <c r="Y1" s="10"/>
      <c r="Z1" s="10"/>
      <c r="AA1" s="20" t="s">
        <v>93</v>
      </c>
    </row>
    <row r="2" spans="1:27" ht="44.25" customHeight="1" x14ac:dyDescent="0.25">
      <c r="A2" s="17"/>
      <c r="B2" s="15"/>
      <c r="C2" s="10"/>
      <c r="D2" s="16"/>
      <c r="E2" s="18"/>
      <c r="F2" s="12"/>
      <c r="G2" s="10"/>
      <c r="H2" s="12"/>
      <c r="I2" s="12"/>
      <c r="J2" s="12"/>
      <c r="K2" s="19"/>
      <c r="L2" s="19"/>
      <c r="M2" s="19"/>
      <c r="N2" s="20"/>
      <c r="O2" s="20"/>
      <c r="P2" s="11"/>
      <c r="Q2" s="9" t="s">
        <v>43</v>
      </c>
      <c r="R2" s="9" t="s">
        <v>18</v>
      </c>
      <c r="S2" s="9" t="s">
        <v>19</v>
      </c>
      <c r="T2" s="9" t="s">
        <v>20</v>
      </c>
      <c r="U2" s="11"/>
      <c r="V2" s="20"/>
      <c r="W2" s="20"/>
      <c r="X2" s="8" t="s">
        <v>18</v>
      </c>
      <c r="Y2" s="8" t="s">
        <v>19</v>
      </c>
      <c r="Z2" s="8" t="s">
        <v>20</v>
      </c>
      <c r="AA2" s="20"/>
    </row>
    <row r="3" spans="1:27" ht="204.75" x14ac:dyDescent="0.25">
      <c r="A3" s="35" t="s">
        <v>796</v>
      </c>
      <c r="B3" s="6" t="s">
        <v>797</v>
      </c>
      <c r="C3" s="1">
        <v>44579</v>
      </c>
      <c r="D3" s="4">
        <v>545</v>
      </c>
      <c r="E3" s="6" t="s">
        <v>1756</v>
      </c>
      <c r="F3" s="40" t="s">
        <v>1755</v>
      </c>
      <c r="G3" s="1">
        <v>44607</v>
      </c>
      <c r="H3" s="4" t="s">
        <v>1381</v>
      </c>
      <c r="I3" s="2" t="s">
        <v>1293</v>
      </c>
      <c r="J3" s="2" t="s">
        <v>798</v>
      </c>
      <c r="K3" s="3">
        <v>86735000</v>
      </c>
      <c r="L3" s="9">
        <f>K3</f>
        <v>86735000</v>
      </c>
      <c r="M3" s="9">
        <f>L3</f>
        <v>86735000</v>
      </c>
      <c r="N3" s="2" t="s">
        <v>1383</v>
      </c>
      <c r="O3" s="2" t="s">
        <v>102</v>
      </c>
      <c r="P3" s="4" t="s">
        <v>49</v>
      </c>
      <c r="Q3" s="3">
        <f t="shared" ref="Q3:Q34" si="0">R3+S3+T3</f>
        <v>166</v>
      </c>
      <c r="R3" s="3">
        <v>166</v>
      </c>
      <c r="S3" s="3"/>
      <c r="T3" s="3"/>
      <c r="U3" s="2" t="s">
        <v>961</v>
      </c>
      <c r="V3" s="2" t="s">
        <v>681</v>
      </c>
      <c r="W3" s="4"/>
      <c r="X3" s="1">
        <v>44607</v>
      </c>
      <c r="Y3" s="1"/>
      <c r="Z3" s="1"/>
      <c r="AA3" s="2" t="s">
        <v>1531</v>
      </c>
    </row>
    <row r="4" spans="1:27" ht="75" x14ac:dyDescent="0.25">
      <c r="A4" s="35" t="s">
        <v>799</v>
      </c>
      <c r="B4" s="6" t="s">
        <v>800</v>
      </c>
      <c r="C4" s="1">
        <v>44580</v>
      </c>
      <c r="D4" s="4">
        <v>1416</v>
      </c>
      <c r="E4" s="6" t="s">
        <v>1835</v>
      </c>
      <c r="F4" s="40" t="s">
        <v>1757</v>
      </c>
      <c r="G4" s="1">
        <v>44617</v>
      </c>
      <c r="H4" s="4" t="s">
        <v>1520</v>
      </c>
      <c r="I4" s="2" t="s">
        <v>100</v>
      </c>
      <c r="J4" s="2" t="s">
        <v>803</v>
      </c>
      <c r="K4" s="3">
        <v>255007689.5</v>
      </c>
      <c r="L4" s="9">
        <f t="shared" ref="L4:L9" si="1">K4</f>
        <v>255007689.5</v>
      </c>
      <c r="M4" s="3">
        <v>765023068.5</v>
      </c>
      <c r="N4" s="2" t="s">
        <v>1518</v>
      </c>
      <c r="O4" s="2" t="s">
        <v>1519</v>
      </c>
      <c r="P4" s="4" t="s">
        <v>59</v>
      </c>
      <c r="Q4" s="3">
        <f t="shared" si="0"/>
        <v>2590050</v>
      </c>
      <c r="R4" s="3">
        <v>863350</v>
      </c>
      <c r="S4" s="3">
        <v>863350</v>
      </c>
      <c r="T4" s="3">
        <v>863350</v>
      </c>
      <c r="U4" s="2" t="s">
        <v>2078</v>
      </c>
      <c r="V4" s="2" t="s">
        <v>62</v>
      </c>
      <c r="W4" s="4"/>
      <c r="X4" s="1">
        <v>44682</v>
      </c>
      <c r="Y4" s="1">
        <v>45047</v>
      </c>
      <c r="Z4" s="1">
        <v>45413</v>
      </c>
      <c r="AA4" s="2" t="s">
        <v>94</v>
      </c>
    </row>
    <row r="5" spans="1:27" ht="75" x14ac:dyDescent="0.25">
      <c r="A5" s="35" t="s">
        <v>804</v>
      </c>
      <c r="B5" s="6" t="s">
        <v>801</v>
      </c>
      <c r="C5" s="1">
        <v>44580</v>
      </c>
      <c r="D5" s="4">
        <v>1416</v>
      </c>
      <c r="E5" s="6" t="s">
        <v>1841</v>
      </c>
      <c r="F5" s="40" t="s">
        <v>1836</v>
      </c>
      <c r="G5" s="1">
        <v>44617</v>
      </c>
      <c r="H5" s="4" t="s">
        <v>1521</v>
      </c>
      <c r="I5" s="2" t="s">
        <v>100</v>
      </c>
      <c r="J5" s="2" t="s">
        <v>805</v>
      </c>
      <c r="K5" s="3">
        <v>219778747.5</v>
      </c>
      <c r="L5" s="9">
        <f t="shared" si="1"/>
        <v>219778747.5</v>
      </c>
      <c r="M5" s="9">
        <v>659336242.5</v>
      </c>
      <c r="N5" s="2" t="s">
        <v>1518</v>
      </c>
      <c r="O5" s="2" t="s">
        <v>1519</v>
      </c>
      <c r="P5" s="4" t="s">
        <v>59</v>
      </c>
      <c r="Q5" s="3">
        <f t="shared" si="0"/>
        <v>23932350</v>
      </c>
      <c r="R5" s="3">
        <v>7977450</v>
      </c>
      <c r="S5" s="3">
        <v>7977450</v>
      </c>
      <c r="T5" s="3">
        <v>7977450</v>
      </c>
      <c r="U5" s="2"/>
      <c r="V5" s="2" t="s">
        <v>62</v>
      </c>
      <c r="W5" s="4"/>
      <c r="X5" s="1">
        <v>44682</v>
      </c>
      <c r="Y5" s="1">
        <v>45047</v>
      </c>
      <c r="Z5" s="1">
        <v>45413</v>
      </c>
      <c r="AA5" s="2" t="s">
        <v>94</v>
      </c>
    </row>
    <row r="6" spans="1:27" ht="75" x14ac:dyDescent="0.25">
      <c r="A6" s="35" t="s">
        <v>806</v>
      </c>
      <c r="B6" s="6" t="s">
        <v>802</v>
      </c>
      <c r="C6" s="1">
        <v>44580</v>
      </c>
      <c r="D6" s="4">
        <v>1416</v>
      </c>
      <c r="E6" s="6" t="s">
        <v>1842</v>
      </c>
      <c r="F6" s="40" t="s">
        <v>1837</v>
      </c>
      <c r="G6" s="1">
        <v>44616</v>
      </c>
      <c r="H6" s="6" t="s">
        <v>1517</v>
      </c>
      <c r="I6" s="2" t="s">
        <v>100</v>
      </c>
      <c r="J6" s="2" t="s">
        <v>807</v>
      </c>
      <c r="K6" s="3">
        <v>885385373</v>
      </c>
      <c r="L6" s="9">
        <f t="shared" si="1"/>
        <v>885385373</v>
      </c>
      <c r="M6" s="9">
        <v>2656156119</v>
      </c>
      <c r="N6" s="2" t="s">
        <v>1518</v>
      </c>
      <c r="O6" s="2" t="s">
        <v>1519</v>
      </c>
      <c r="P6" s="4" t="s">
        <v>59</v>
      </c>
      <c r="Q6" s="3">
        <f t="shared" si="0"/>
        <v>44409900</v>
      </c>
      <c r="R6" s="3">
        <v>14803300</v>
      </c>
      <c r="S6" s="3">
        <v>14803300</v>
      </c>
      <c r="T6" s="3">
        <v>14803300</v>
      </c>
      <c r="U6" s="2"/>
      <c r="V6" s="2" t="s">
        <v>62</v>
      </c>
      <c r="W6" s="4"/>
      <c r="X6" s="1">
        <v>44682</v>
      </c>
      <c r="Y6" s="1">
        <v>45047</v>
      </c>
      <c r="Z6" s="1">
        <v>45413</v>
      </c>
      <c r="AA6" s="2" t="s">
        <v>94</v>
      </c>
    </row>
    <row r="7" spans="1:27" ht="94.5" customHeight="1" x14ac:dyDescent="0.25">
      <c r="A7" s="35" t="s">
        <v>959</v>
      </c>
      <c r="B7" s="6" t="s">
        <v>892</v>
      </c>
      <c r="C7" s="1">
        <v>44582</v>
      </c>
      <c r="D7" s="4">
        <v>545</v>
      </c>
      <c r="E7" s="6" t="s">
        <v>1844</v>
      </c>
      <c r="F7" s="40" t="s">
        <v>1838</v>
      </c>
      <c r="G7" s="1">
        <v>44606</v>
      </c>
      <c r="H7" s="4" t="s">
        <v>1285</v>
      </c>
      <c r="I7" s="2" t="s">
        <v>101</v>
      </c>
      <c r="J7" s="2" t="s">
        <v>958</v>
      </c>
      <c r="K7" s="3">
        <v>15534750</v>
      </c>
      <c r="L7" s="9">
        <f t="shared" si="1"/>
        <v>15534750</v>
      </c>
      <c r="M7" s="9">
        <f t="shared" ref="M7:M38" si="2">L7</f>
        <v>15534750</v>
      </c>
      <c r="N7" s="2" t="s">
        <v>1286</v>
      </c>
      <c r="O7" s="2" t="s">
        <v>707</v>
      </c>
      <c r="P7" s="4" t="s">
        <v>78</v>
      </c>
      <c r="Q7" s="3">
        <f t="shared" si="0"/>
        <v>4200</v>
      </c>
      <c r="R7" s="3">
        <v>4200</v>
      </c>
      <c r="S7" s="3"/>
      <c r="T7" s="3"/>
      <c r="U7" s="2" t="s">
        <v>960</v>
      </c>
      <c r="V7" s="2" t="s">
        <v>61</v>
      </c>
      <c r="W7" s="4"/>
      <c r="X7" s="1">
        <v>44621</v>
      </c>
      <c r="Y7" s="1"/>
      <c r="Z7" s="1"/>
      <c r="AA7" s="2" t="s">
        <v>1531</v>
      </c>
    </row>
    <row r="8" spans="1:27" ht="110.25" x14ac:dyDescent="0.25">
      <c r="A8" s="35" t="s">
        <v>956</v>
      </c>
      <c r="B8" s="6" t="s">
        <v>893</v>
      </c>
      <c r="C8" s="1">
        <v>44582</v>
      </c>
      <c r="D8" s="4">
        <v>545</v>
      </c>
      <c r="E8" s="6" t="s">
        <v>1845</v>
      </c>
      <c r="F8" s="40" t="s">
        <v>1839</v>
      </c>
      <c r="G8" s="1">
        <v>44606</v>
      </c>
      <c r="H8" s="6" t="s">
        <v>1283</v>
      </c>
      <c r="I8" s="2" t="s">
        <v>101</v>
      </c>
      <c r="J8" s="2" t="s">
        <v>955</v>
      </c>
      <c r="K8" s="3">
        <v>44920712</v>
      </c>
      <c r="L8" s="9">
        <f t="shared" si="1"/>
        <v>44920712</v>
      </c>
      <c r="M8" s="9">
        <f t="shared" si="2"/>
        <v>44920712</v>
      </c>
      <c r="N8" s="2" t="s">
        <v>1288</v>
      </c>
      <c r="O8" s="2" t="s">
        <v>153</v>
      </c>
      <c r="P8" s="4" t="s">
        <v>49</v>
      </c>
      <c r="Q8" s="3">
        <f t="shared" si="0"/>
        <v>950</v>
      </c>
      <c r="R8" s="3">
        <v>950</v>
      </c>
      <c r="S8" s="3"/>
      <c r="T8" s="3"/>
      <c r="U8" s="2" t="s">
        <v>957</v>
      </c>
      <c r="V8" s="2" t="s">
        <v>1287</v>
      </c>
      <c r="W8" s="4"/>
      <c r="X8" s="1">
        <v>44666</v>
      </c>
      <c r="Y8" s="1"/>
      <c r="Z8" s="1"/>
      <c r="AA8" s="2" t="s">
        <v>1531</v>
      </c>
    </row>
    <row r="9" spans="1:27" ht="94.5" customHeight="1" x14ac:dyDescent="0.25">
      <c r="A9" s="35" t="s">
        <v>907</v>
      </c>
      <c r="B9" s="6" t="s">
        <v>894</v>
      </c>
      <c r="C9" s="1">
        <v>44582</v>
      </c>
      <c r="D9" s="4">
        <v>545</v>
      </c>
      <c r="E9" s="6" t="s">
        <v>1847</v>
      </c>
      <c r="F9" s="40" t="s">
        <v>1840</v>
      </c>
      <c r="G9" s="1">
        <v>44607</v>
      </c>
      <c r="H9" s="6" t="s">
        <v>1382</v>
      </c>
      <c r="I9" s="2" t="s">
        <v>719</v>
      </c>
      <c r="J9" s="2" t="s">
        <v>906</v>
      </c>
      <c r="K9" s="3">
        <v>15931709.16</v>
      </c>
      <c r="L9" s="9">
        <f t="shared" si="1"/>
        <v>15931709.16</v>
      </c>
      <c r="M9" s="9">
        <f t="shared" si="2"/>
        <v>15931709.16</v>
      </c>
      <c r="N9" s="2" t="s">
        <v>1384</v>
      </c>
      <c r="O9" s="2" t="s">
        <v>1386</v>
      </c>
      <c r="P9" s="4" t="s">
        <v>812</v>
      </c>
      <c r="Q9" s="3">
        <f t="shared" si="0"/>
        <v>333.75599999999997</v>
      </c>
      <c r="R9" s="3">
        <v>333.75599999999997</v>
      </c>
      <c r="S9" s="3"/>
      <c r="T9" s="3"/>
      <c r="U9" s="2" t="s">
        <v>908</v>
      </c>
      <c r="V9" s="2" t="s">
        <v>1385</v>
      </c>
      <c r="W9" s="4"/>
      <c r="X9" s="1">
        <v>44621</v>
      </c>
      <c r="Y9" s="1"/>
      <c r="Z9" s="1"/>
      <c r="AA9" s="2" t="s">
        <v>94</v>
      </c>
    </row>
    <row r="10" spans="1:27" ht="213.75" customHeight="1" x14ac:dyDescent="0.25">
      <c r="A10" s="35" t="s">
        <v>953</v>
      </c>
      <c r="B10" s="6" t="s">
        <v>895</v>
      </c>
      <c r="C10" s="1">
        <v>44582</v>
      </c>
      <c r="D10" s="4">
        <v>545</v>
      </c>
      <c r="E10" s="6" t="s">
        <v>1848</v>
      </c>
      <c r="F10" s="40" t="s">
        <v>1843</v>
      </c>
      <c r="G10" s="1">
        <v>44606</v>
      </c>
      <c r="H10" s="6" t="s">
        <v>1284</v>
      </c>
      <c r="I10" s="2" t="s">
        <v>101</v>
      </c>
      <c r="J10" s="2" t="s">
        <v>952</v>
      </c>
      <c r="K10" s="3">
        <v>63104580</v>
      </c>
      <c r="L10" s="9">
        <v>60099600</v>
      </c>
      <c r="M10" s="9">
        <f t="shared" si="2"/>
        <v>60099600</v>
      </c>
      <c r="N10" s="2" t="s">
        <v>1290</v>
      </c>
      <c r="O10" s="2" t="s">
        <v>693</v>
      </c>
      <c r="P10" s="4" t="s">
        <v>69</v>
      </c>
      <c r="Q10" s="3">
        <f t="shared" si="0"/>
        <v>9420</v>
      </c>
      <c r="R10" s="3">
        <v>9420</v>
      </c>
      <c r="S10" s="3"/>
      <c r="T10" s="3"/>
      <c r="U10" s="2" t="s">
        <v>954</v>
      </c>
      <c r="V10" s="2" t="s">
        <v>681</v>
      </c>
      <c r="W10" s="4"/>
      <c r="X10" s="1">
        <v>44681</v>
      </c>
      <c r="Y10" s="1"/>
      <c r="Z10" s="1"/>
      <c r="AA10" s="2" t="s">
        <v>1531</v>
      </c>
    </row>
    <row r="11" spans="1:27" ht="75" x14ac:dyDescent="0.25">
      <c r="A11" s="35" t="s">
        <v>950</v>
      </c>
      <c r="B11" s="6" t="s">
        <v>896</v>
      </c>
      <c r="C11" s="1">
        <v>44582</v>
      </c>
      <c r="D11" s="4">
        <v>545</v>
      </c>
      <c r="E11" s="6" t="s">
        <v>1851</v>
      </c>
      <c r="F11" s="40" t="s">
        <v>1846</v>
      </c>
      <c r="G11" s="1">
        <v>44606</v>
      </c>
      <c r="H11" s="6" t="s">
        <v>1289</v>
      </c>
      <c r="I11" s="2" t="s">
        <v>101</v>
      </c>
      <c r="J11" s="2" t="s">
        <v>949</v>
      </c>
      <c r="K11" s="3">
        <v>118766736</v>
      </c>
      <c r="L11" s="9">
        <f>K11</f>
        <v>118766736</v>
      </c>
      <c r="M11" s="9">
        <f t="shared" si="2"/>
        <v>118766736</v>
      </c>
      <c r="N11" s="2" t="s">
        <v>1291</v>
      </c>
      <c r="O11" s="2" t="s">
        <v>102</v>
      </c>
      <c r="P11" s="4" t="s">
        <v>49</v>
      </c>
      <c r="Q11" s="3">
        <f t="shared" si="0"/>
        <v>192</v>
      </c>
      <c r="R11" s="3">
        <v>192</v>
      </c>
      <c r="S11" s="3"/>
      <c r="T11" s="3"/>
      <c r="U11" s="2" t="s">
        <v>951</v>
      </c>
      <c r="V11" s="2" t="s">
        <v>62</v>
      </c>
      <c r="W11" s="4"/>
      <c r="X11" s="1">
        <v>44682</v>
      </c>
      <c r="Y11" s="1"/>
      <c r="Z11" s="1"/>
      <c r="AA11" s="2" t="s">
        <v>94</v>
      </c>
    </row>
    <row r="12" spans="1:27" ht="78.75" x14ac:dyDescent="0.25">
      <c r="A12" s="35" t="s">
        <v>900</v>
      </c>
      <c r="B12" s="6" t="s">
        <v>897</v>
      </c>
      <c r="C12" s="1">
        <v>44582</v>
      </c>
      <c r="D12" s="4">
        <v>545</v>
      </c>
      <c r="E12" s="6" t="s">
        <v>641</v>
      </c>
      <c r="F12" s="2" t="s">
        <v>641</v>
      </c>
      <c r="G12" s="1" t="s">
        <v>641</v>
      </c>
      <c r="H12" s="4" t="s">
        <v>641</v>
      </c>
      <c r="I12" s="2" t="s">
        <v>641</v>
      </c>
      <c r="J12" s="2" t="s">
        <v>899</v>
      </c>
      <c r="K12" s="3"/>
      <c r="L12" s="9">
        <f>K12</f>
        <v>0</v>
      </c>
      <c r="M12" s="9">
        <f t="shared" si="2"/>
        <v>0</v>
      </c>
      <c r="N12" s="2"/>
      <c r="O12" s="2"/>
      <c r="P12" s="4" t="s">
        <v>78</v>
      </c>
      <c r="Q12" s="3">
        <f t="shared" si="0"/>
        <v>32350</v>
      </c>
      <c r="R12" s="3">
        <v>32350</v>
      </c>
      <c r="S12" s="3"/>
      <c r="T12" s="3"/>
      <c r="U12" s="2" t="s">
        <v>901</v>
      </c>
      <c r="V12" s="2"/>
      <c r="W12" s="4"/>
      <c r="X12" s="1">
        <v>44621</v>
      </c>
      <c r="Y12" s="1"/>
      <c r="Z12" s="1"/>
      <c r="AA12" s="2"/>
    </row>
    <row r="13" spans="1:27" ht="110.25" x14ac:dyDescent="0.25">
      <c r="A13" s="35" t="s">
        <v>948</v>
      </c>
      <c r="B13" s="6" t="s">
        <v>898</v>
      </c>
      <c r="C13" s="1">
        <v>44582</v>
      </c>
      <c r="D13" s="4">
        <v>1416</v>
      </c>
      <c r="E13" s="6" t="s">
        <v>1852</v>
      </c>
      <c r="F13" s="40" t="s">
        <v>1849</v>
      </c>
      <c r="G13" s="1">
        <v>44607</v>
      </c>
      <c r="H13" s="1" t="s">
        <v>1387</v>
      </c>
      <c r="I13" s="2" t="s">
        <v>1389</v>
      </c>
      <c r="J13" s="2" t="s">
        <v>947</v>
      </c>
      <c r="K13" s="3">
        <v>8775524.6600000001</v>
      </c>
      <c r="L13" s="9">
        <f>K13</f>
        <v>8775524.6600000001</v>
      </c>
      <c r="M13" s="9">
        <f t="shared" si="2"/>
        <v>8775524.6600000001</v>
      </c>
      <c r="N13" s="2" t="s">
        <v>1390</v>
      </c>
      <c r="O13" s="2" t="s">
        <v>103</v>
      </c>
      <c r="P13" s="4" t="s">
        <v>78</v>
      </c>
      <c r="Q13" s="3">
        <f t="shared" si="0"/>
        <v>686</v>
      </c>
      <c r="R13" s="3">
        <v>686</v>
      </c>
      <c r="S13" s="3"/>
      <c r="T13" s="3"/>
      <c r="U13" s="2"/>
      <c r="V13" s="2" t="s">
        <v>508</v>
      </c>
      <c r="W13" s="4"/>
      <c r="X13" s="1">
        <v>44743</v>
      </c>
      <c r="Y13" s="1"/>
      <c r="Z13" s="1"/>
      <c r="AA13" s="2" t="s">
        <v>94</v>
      </c>
    </row>
    <row r="14" spans="1:27" ht="110.25" x14ac:dyDescent="0.25">
      <c r="A14" s="35" t="s">
        <v>946</v>
      </c>
      <c r="B14" s="6" t="s">
        <v>944</v>
      </c>
      <c r="C14" s="1">
        <v>44582</v>
      </c>
      <c r="D14" s="4">
        <v>1416</v>
      </c>
      <c r="E14" s="6" t="s">
        <v>1853</v>
      </c>
      <c r="F14" s="40" t="s">
        <v>1850</v>
      </c>
      <c r="G14" s="1">
        <v>44607</v>
      </c>
      <c r="H14" s="1" t="s">
        <v>1388</v>
      </c>
      <c r="I14" s="2" t="s">
        <v>1389</v>
      </c>
      <c r="J14" s="2" t="s">
        <v>945</v>
      </c>
      <c r="K14" s="3">
        <v>43903207.920000002</v>
      </c>
      <c r="L14" s="9">
        <f>K14</f>
        <v>43903207.920000002</v>
      </c>
      <c r="M14" s="9">
        <f t="shared" si="2"/>
        <v>43903207.920000002</v>
      </c>
      <c r="N14" s="2" t="s">
        <v>1390</v>
      </c>
      <c r="O14" s="2" t="s">
        <v>103</v>
      </c>
      <c r="P14" s="4" t="s">
        <v>78</v>
      </c>
      <c r="Q14" s="3">
        <f t="shared" si="0"/>
        <v>3432</v>
      </c>
      <c r="R14" s="3">
        <v>3432</v>
      </c>
      <c r="S14" s="3"/>
      <c r="T14" s="3"/>
      <c r="U14" s="2"/>
      <c r="V14" s="2" t="s">
        <v>508</v>
      </c>
      <c r="W14" s="4"/>
      <c r="X14" s="1">
        <v>44696</v>
      </c>
      <c r="Y14" s="1"/>
      <c r="Z14" s="1"/>
      <c r="AA14" s="2" t="s">
        <v>94</v>
      </c>
    </row>
    <row r="15" spans="1:27" ht="180" customHeight="1" x14ac:dyDescent="0.25">
      <c r="A15" s="35" t="s">
        <v>942</v>
      </c>
      <c r="B15" s="6" t="s">
        <v>941</v>
      </c>
      <c r="C15" s="1">
        <v>44582</v>
      </c>
      <c r="D15" s="4">
        <v>545</v>
      </c>
      <c r="E15" s="6" t="s">
        <v>1855</v>
      </c>
      <c r="F15" s="40" t="s">
        <v>1854</v>
      </c>
      <c r="G15" s="1">
        <v>44606</v>
      </c>
      <c r="H15" s="6" t="s">
        <v>1292</v>
      </c>
      <c r="I15" s="2" t="s">
        <v>101</v>
      </c>
      <c r="J15" s="2" t="s">
        <v>940</v>
      </c>
      <c r="K15" s="3">
        <v>53257050</v>
      </c>
      <c r="L15" s="9">
        <v>50721000</v>
      </c>
      <c r="M15" s="9">
        <f t="shared" si="2"/>
        <v>50721000</v>
      </c>
      <c r="N15" s="2" t="s">
        <v>1290</v>
      </c>
      <c r="O15" s="2" t="s">
        <v>693</v>
      </c>
      <c r="P15" s="4" t="s">
        <v>69</v>
      </c>
      <c r="Q15" s="3">
        <f t="shared" si="0"/>
        <v>3180</v>
      </c>
      <c r="R15" s="3">
        <v>3180</v>
      </c>
      <c r="S15" s="3"/>
      <c r="T15" s="3"/>
      <c r="U15" s="2" t="s">
        <v>943</v>
      </c>
      <c r="V15" s="2" t="s">
        <v>681</v>
      </c>
      <c r="W15" s="4"/>
      <c r="X15" s="1">
        <v>44681</v>
      </c>
      <c r="Y15" s="1"/>
      <c r="Z15" s="1"/>
      <c r="AA15" s="2" t="s">
        <v>1531</v>
      </c>
    </row>
    <row r="16" spans="1:27" ht="184.5" customHeight="1" x14ac:dyDescent="0.25">
      <c r="A16" s="35" t="s">
        <v>938</v>
      </c>
      <c r="B16" s="6" t="s">
        <v>937</v>
      </c>
      <c r="C16" s="1">
        <v>44582</v>
      </c>
      <c r="D16" s="4">
        <v>545</v>
      </c>
      <c r="E16" s="6" t="s">
        <v>1857</v>
      </c>
      <c r="F16" s="40" t="s">
        <v>1856</v>
      </c>
      <c r="G16" s="1">
        <v>44606</v>
      </c>
      <c r="H16" s="4" t="s">
        <v>1814</v>
      </c>
      <c r="I16" s="2" t="s">
        <v>101</v>
      </c>
      <c r="J16" s="2" t="s">
        <v>936</v>
      </c>
      <c r="K16" s="3">
        <v>53046475.350000001</v>
      </c>
      <c r="L16" s="9">
        <f t="shared" ref="L16:L47" si="3">K16</f>
        <v>53046475.350000001</v>
      </c>
      <c r="M16" s="9">
        <f t="shared" si="2"/>
        <v>53046475.350000001</v>
      </c>
      <c r="N16" s="2" t="s">
        <v>1294</v>
      </c>
      <c r="O16" s="2" t="s">
        <v>1295</v>
      </c>
      <c r="P16" s="4" t="s">
        <v>812</v>
      </c>
      <c r="Q16" s="3">
        <f t="shared" si="0"/>
        <v>2055</v>
      </c>
      <c r="R16" s="3">
        <v>2055</v>
      </c>
      <c r="S16" s="3"/>
      <c r="T16" s="3"/>
      <c r="U16" s="2" t="s">
        <v>939</v>
      </c>
      <c r="V16" s="2" t="s">
        <v>681</v>
      </c>
      <c r="W16" s="4"/>
      <c r="X16" s="1">
        <v>44621</v>
      </c>
      <c r="Y16" s="1"/>
      <c r="Z16" s="1"/>
      <c r="AA16" s="2" t="s">
        <v>1531</v>
      </c>
    </row>
    <row r="17" spans="1:27" ht="75" x14ac:dyDescent="0.25">
      <c r="A17" s="35" t="s">
        <v>934</v>
      </c>
      <c r="B17" s="6" t="s">
        <v>933</v>
      </c>
      <c r="C17" s="1">
        <v>44582</v>
      </c>
      <c r="D17" s="4">
        <v>545</v>
      </c>
      <c r="E17" s="6" t="s">
        <v>1859</v>
      </c>
      <c r="F17" s="40" t="s">
        <v>1858</v>
      </c>
      <c r="G17" s="1">
        <v>44606</v>
      </c>
      <c r="H17" s="4" t="s">
        <v>1815</v>
      </c>
      <c r="I17" s="2" t="s">
        <v>101</v>
      </c>
      <c r="J17" s="2" t="s">
        <v>932</v>
      </c>
      <c r="K17" s="3">
        <v>111074134.59999999</v>
      </c>
      <c r="L17" s="9">
        <f t="shared" si="3"/>
        <v>111074134.59999999</v>
      </c>
      <c r="M17" s="9">
        <f t="shared" si="2"/>
        <v>111074134.59999999</v>
      </c>
      <c r="N17" s="2" t="s">
        <v>1296</v>
      </c>
      <c r="O17" s="2" t="s">
        <v>153</v>
      </c>
      <c r="P17" s="4" t="s">
        <v>49</v>
      </c>
      <c r="Q17" s="3">
        <f t="shared" si="0"/>
        <v>5980</v>
      </c>
      <c r="R17" s="3">
        <v>5980</v>
      </c>
      <c r="S17" s="3"/>
      <c r="T17" s="3"/>
      <c r="U17" s="2" t="s">
        <v>935</v>
      </c>
      <c r="V17" s="2" t="s">
        <v>58</v>
      </c>
      <c r="W17" s="4"/>
      <c r="X17" s="1">
        <v>44621</v>
      </c>
      <c r="Y17" s="1"/>
      <c r="Z17" s="1"/>
      <c r="AA17" s="2" t="s">
        <v>1531</v>
      </c>
    </row>
    <row r="18" spans="1:27" ht="186" customHeight="1" x14ac:dyDescent="0.25">
      <c r="A18" s="35" t="s">
        <v>930</v>
      </c>
      <c r="B18" s="6" t="s">
        <v>928</v>
      </c>
      <c r="C18" s="1">
        <v>44582</v>
      </c>
      <c r="D18" s="4">
        <v>545</v>
      </c>
      <c r="E18" s="6" t="s">
        <v>1861</v>
      </c>
      <c r="F18" s="40" t="s">
        <v>1860</v>
      </c>
      <c r="G18" s="1">
        <v>44606</v>
      </c>
      <c r="H18" s="4" t="s">
        <v>1816</v>
      </c>
      <c r="I18" s="2" t="s">
        <v>1293</v>
      </c>
      <c r="J18" s="2" t="s">
        <v>929</v>
      </c>
      <c r="K18" s="3">
        <v>232122721.59999999</v>
      </c>
      <c r="L18" s="9">
        <f t="shared" si="3"/>
        <v>232122721.59999999</v>
      </c>
      <c r="M18" s="9">
        <f t="shared" si="2"/>
        <v>232122721.59999999</v>
      </c>
      <c r="N18" s="2" t="s">
        <v>1297</v>
      </c>
      <c r="O18" s="2" t="s">
        <v>707</v>
      </c>
      <c r="P18" s="4" t="s">
        <v>78</v>
      </c>
      <c r="Q18" s="3">
        <f t="shared" si="0"/>
        <v>21560</v>
      </c>
      <c r="R18" s="3">
        <v>15820</v>
      </c>
      <c r="S18" s="3">
        <v>5740</v>
      </c>
      <c r="T18" s="3"/>
      <c r="U18" s="2" t="s">
        <v>931</v>
      </c>
      <c r="V18" s="2" t="s">
        <v>58</v>
      </c>
      <c r="W18" s="4"/>
      <c r="X18" s="1">
        <v>44621</v>
      </c>
      <c r="Y18" s="1">
        <v>44682</v>
      </c>
      <c r="Z18" s="1"/>
      <c r="AA18" s="2" t="s">
        <v>94</v>
      </c>
    </row>
    <row r="19" spans="1:27" ht="196.5" customHeight="1" x14ac:dyDescent="0.25">
      <c r="A19" s="35" t="s">
        <v>926</v>
      </c>
      <c r="B19" s="6" t="s">
        <v>925</v>
      </c>
      <c r="C19" s="1">
        <v>44582</v>
      </c>
      <c r="D19" s="4">
        <v>545</v>
      </c>
      <c r="E19" s="6" t="s">
        <v>1863</v>
      </c>
      <c r="F19" s="40" t="s">
        <v>1862</v>
      </c>
      <c r="G19" s="1">
        <v>44606</v>
      </c>
      <c r="H19" s="4" t="s">
        <v>1660</v>
      </c>
      <c r="I19" s="2" t="s">
        <v>1293</v>
      </c>
      <c r="J19" s="2" t="s">
        <v>921</v>
      </c>
      <c r="K19" s="3">
        <v>230615431.19999999</v>
      </c>
      <c r="L19" s="9">
        <f t="shared" si="3"/>
        <v>230615431.19999999</v>
      </c>
      <c r="M19" s="9">
        <f t="shared" si="2"/>
        <v>230615431.19999999</v>
      </c>
      <c r="N19" s="2" t="s">
        <v>1297</v>
      </c>
      <c r="O19" s="2" t="s">
        <v>707</v>
      </c>
      <c r="P19" s="4" t="s">
        <v>78</v>
      </c>
      <c r="Q19" s="3">
        <f t="shared" si="0"/>
        <v>21420</v>
      </c>
      <c r="R19" s="3">
        <v>15540</v>
      </c>
      <c r="S19" s="51">
        <v>5880</v>
      </c>
      <c r="T19" s="3"/>
      <c r="U19" s="2" t="s">
        <v>927</v>
      </c>
      <c r="V19" s="2" t="s">
        <v>742</v>
      </c>
      <c r="W19" s="4"/>
      <c r="X19" s="1">
        <v>44621</v>
      </c>
      <c r="Y19" s="1">
        <v>44682</v>
      </c>
      <c r="Z19" s="1"/>
      <c r="AA19" s="2" t="s">
        <v>94</v>
      </c>
    </row>
    <row r="20" spans="1:27" ht="156" customHeight="1" x14ac:dyDescent="0.25">
      <c r="A20" s="35" t="s">
        <v>923</v>
      </c>
      <c r="B20" s="6" t="s">
        <v>922</v>
      </c>
      <c r="C20" s="1">
        <v>44582</v>
      </c>
      <c r="D20" s="4">
        <v>545</v>
      </c>
      <c r="E20" s="6" t="s">
        <v>1865</v>
      </c>
      <c r="F20" s="40" t="s">
        <v>1864</v>
      </c>
      <c r="G20" s="1">
        <v>44606</v>
      </c>
      <c r="H20" s="4" t="s">
        <v>1661</v>
      </c>
      <c r="I20" s="2" t="s">
        <v>1293</v>
      </c>
      <c r="J20" s="2" t="s">
        <v>921</v>
      </c>
      <c r="K20" s="3">
        <v>259253948.80000001</v>
      </c>
      <c r="L20" s="9">
        <f t="shared" si="3"/>
        <v>259253948.80000001</v>
      </c>
      <c r="M20" s="9">
        <f t="shared" si="2"/>
        <v>259253948.80000001</v>
      </c>
      <c r="N20" s="2" t="s">
        <v>1297</v>
      </c>
      <c r="O20" s="2" t="s">
        <v>707</v>
      </c>
      <c r="P20" s="4" t="s">
        <v>78</v>
      </c>
      <c r="Q20" s="3">
        <f t="shared" si="0"/>
        <v>24080</v>
      </c>
      <c r="R20" s="3">
        <v>17640</v>
      </c>
      <c r="S20" s="3">
        <v>6440</v>
      </c>
      <c r="T20" s="3"/>
      <c r="U20" s="2" t="s">
        <v>924</v>
      </c>
      <c r="V20" s="2" t="s">
        <v>742</v>
      </c>
      <c r="W20" s="4"/>
      <c r="X20" s="1">
        <v>44621</v>
      </c>
      <c r="Y20" s="1">
        <v>44682</v>
      </c>
      <c r="Z20" s="1"/>
      <c r="AA20" s="2" t="s">
        <v>94</v>
      </c>
    </row>
    <row r="21" spans="1:27" ht="110.25" x14ac:dyDescent="0.25">
      <c r="A21" s="35" t="s">
        <v>903</v>
      </c>
      <c r="B21" s="6" t="s">
        <v>902</v>
      </c>
      <c r="C21" s="1">
        <v>44582</v>
      </c>
      <c r="D21" s="4">
        <v>545</v>
      </c>
      <c r="E21" s="6" t="s">
        <v>641</v>
      </c>
      <c r="F21" s="2" t="s">
        <v>641</v>
      </c>
      <c r="G21" s="1"/>
      <c r="H21" s="4" t="s">
        <v>641</v>
      </c>
      <c r="I21" s="2" t="s">
        <v>641</v>
      </c>
      <c r="J21" s="2" t="s">
        <v>904</v>
      </c>
      <c r="K21" s="3"/>
      <c r="L21" s="9">
        <f t="shared" si="3"/>
        <v>0</v>
      </c>
      <c r="M21" s="9">
        <f t="shared" si="2"/>
        <v>0</v>
      </c>
      <c r="N21" s="2"/>
      <c r="O21" s="2"/>
      <c r="P21" s="4" t="s">
        <v>812</v>
      </c>
      <c r="Q21" s="3">
        <f t="shared" si="0"/>
        <v>1197.722</v>
      </c>
      <c r="R21" s="3">
        <v>1197.722</v>
      </c>
      <c r="S21" s="3"/>
      <c r="T21" s="3"/>
      <c r="U21" s="2" t="s">
        <v>905</v>
      </c>
      <c r="V21" s="2"/>
      <c r="W21" s="4"/>
      <c r="X21" s="1">
        <v>44621</v>
      </c>
      <c r="Y21" s="1"/>
      <c r="Z21" s="1"/>
      <c r="AA21" s="2"/>
    </row>
    <row r="22" spans="1:27" ht="75" x14ac:dyDescent="0.25">
      <c r="A22" s="35" t="s">
        <v>917</v>
      </c>
      <c r="B22" s="6" t="s">
        <v>916</v>
      </c>
      <c r="C22" s="1">
        <v>44582</v>
      </c>
      <c r="D22" s="4">
        <v>1416</v>
      </c>
      <c r="E22" s="6" t="s">
        <v>1867</v>
      </c>
      <c r="F22" s="40" t="s">
        <v>1866</v>
      </c>
      <c r="G22" s="1">
        <v>44606</v>
      </c>
      <c r="H22" s="6" t="s">
        <v>1298</v>
      </c>
      <c r="I22" s="2" t="s">
        <v>723</v>
      </c>
      <c r="J22" s="2" t="s">
        <v>915</v>
      </c>
      <c r="K22" s="3">
        <v>34560880.200000003</v>
      </c>
      <c r="L22" s="9">
        <f t="shared" si="3"/>
        <v>34560880.200000003</v>
      </c>
      <c r="M22" s="9">
        <f t="shared" si="2"/>
        <v>34560880.200000003</v>
      </c>
      <c r="N22" s="2" t="s">
        <v>733</v>
      </c>
      <c r="O22" s="2" t="s">
        <v>102</v>
      </c>
      <c r="P22" s="4" t="s">
        <v>49</v>
      </c>
      <c r="Q22" s="3">
        <f t="shared" si="0"/>
        <v>2167.1999999999998</v>
      </c>
      <c r="R22" s="3">
        <v>2167.1999999999998</v>
      </c>
      <c r="S22" s="3"/>
      <c r="T22" s="3"/>
      <c r="U22" s="2"/>
      <c r="V22" s="2" t="s">
        <v>58</v>
      </c>
      <c r="W22" s="4"/>
      <c r="X22" s="1">
        <v>44666</v>
      </c>
      <c r="Y22" s="1"/>
      <c r="Z22" s="1"/>
      <c r="AA22" s="2" t="s">
        <v>94</v>
      </c>
    </row>
    <row r="23" spans="1:27" ht="168" customHeight="1" x14ac:dyDescent="0.25">
      <c r="A23" s="35" t="s">
        <v>920</v>
      </c>
      <c r="B23" s="6" t="s">
        <v>919</v>
      </c>
      <c r="C23" s="1">
        <v>44582</v>
      </c>
      <c r="D23" s="4">
        <v>545</v>
      </c>
      <c r="E23" s="6" t="s">
        <v>1869</v>
      </c>
      <c r="F23" s="40" t="s">
        <v>1868</v>
      </c>
      <c r="G23" s="1">
        <v>44606</v>
      </c>
      <c r="H23" s="4" t="s">
        <v>1300</v>
      </c>
      <c r="I23" s="2" t="s">
        <v>101</v>
      </c>
      <c r="J23" s="2" t="s">
        <v>918</v>
      </c>
      <c r="K23" s="3">
        <v>229222370.40000001</v>
      </c>
      <c r="L23" s="9">
        <f t="shared" si="3"/>
        <v>229222370.40000001</v>
      </c>
      <c r="M23" s="9">
        <f t="shared" si="2"/>
        <v>229222370.40000001</v>
      </c>
      <c r="N23" s="2" t="s">
        <v>1294</v>
      </c>
      <c r="O23" s="2" t="s">
        <v>1295</v>
      </c>
      <c r="P23" s="4" t="s">
        <v>812</v>
      </c>
      <c r="Q23" s="3">
        <f t="shared" si="0"/>
        <v>8880</v>
      </c>
      <c r="R23" s="3">
        <v>8880</v>
      </c>
      <c r="S23" s="3"/>
      <c r="T23" s="3"/>
      <c r="U23" s="2" t="s">
        <v>962</v>
      </c>
      <c r="V23" s="2" t="s">
        <v>681</v>
      </c>
      <c r="W23" s="4"/>
      <c r="X23" s="1">
        <v>44621</v>
      </c>
      <c r="Y23" s="1"/>
      <c r="Z23" s="1"/>
      <c r="AA23" s="2" t="s">
        <v>1531</v>
      </c>
    </row>
    <row r="24" spans="1:27" ht="189.75" customHeight="1" x14ac:dyDescent="0.25">
      <c r="A24" s="35" t="s">
        <v>914</v>
      </c>
      <c r="B24" s="6" t="s">
        <v>913</v>
      </c>
      <c r="C24" s="1">
        <v>44582</v>
      </c>
      <c r="D24" s="4">
        <v>545</v>
      </c>
      <c r="E24" s="6" t="s">
        <v>1871</v>
      </c>
      <c r="F24" s="40" t="s">
        <v>1870</v>
      </c>
      <c r="G24" s="1">
        <v>44606</v>
      </c>
      <c r="H24" s="4" t="s">
        <v>1301</v>
      </c>
      <c r="I24" s="2" t="s">
        <v>101</v>
      </c>
      <c r="J24" s="2" t="s">
        <v>912</v>
      </c>
      <c r="K24" s="3">
        <v>39997320</v>
      </c>
      <c r="L24" s="9">
        <f t="shared" si="3"/>
        <v>39997320</v>
      </c>
      <c r="M24" s="9">
        <f t="shared" si="2"/>
        <v>39997320</v>
      </c>
      <c r="N24" s="2" t="s">
        <v>1302</v>
      </c>
      <c r="O24" s="2" t="s">
        <v>1303</v>
      </c>
      <c r="P24" s="4" t="s">
        <v>59</v>
      </c>
      <c r="Q24" s="3">
        <f t="shared" si="0"/>
        <v>47100</v>
      </c>
      <c r="R24" s="3">
        <v>47100</v>
      </c>
      <c r="S24" s="3"/>
      <c r="T24" s="3"/>
      <c r="U24" s="2" t="s">
        <v>963</v>
      </c>
      <c r="V24" s="2" t="s">
        <v>61</v>
      </c>
      <c r="W24" s="4"/>
      <c r="X24" s="1">
        <v>44621</v>
      </c>
      <c r="Y24" s="1"/>
      <c r="Z24" s="1"/>
      <c r="AA24" s="2" t="s">
        <v>1531</v>
      </c>
    </row>
    <row r="25" spans="1:27" ht="75" x14ac:dyDescent="0.25">
      <c r="A25" s="35" t="s">
        <v>911</v>
      </c>
      <c r="B25" s="6" t="s">
        <v>910</v>
      </c>
      <c r="C25" s="1">
        <v>44582</v>
      </c>
      <c r="D25" s="4">
        <v>1416</v>
      </c>
      <c r="E25" s="6" t="s">
        <v>1873</v>
      </c>
      <c r="F25" s="40" t="s">
        <v>1872</v>
      </c>
      <c r="G25" s="1">
        <v>44613</v>
      </c>
      <c r="H25" s="4" t="s">
        <v>1451</v>
      </c>
      <c r="I25" s="2" t="s">
        <v>1452</v>
      </c>
      <c r="J25" s="2" t="s">
        <v>909</v>
      </c>
      <c r="K25" s="3">
        <v>380860928</v>
      </c>
      <c r="L25" s="9">
        <f t="shared" si="3"/>
        <v>380860928</v>
      </c>
      <c r="M25" s="9">
        <f t="shared" si="2"/>
        <v>380860928</v>
      </c>
      <c r="N25" s="2" t="s">
        <v>633</v>
      </c>
      <c r="O25" s="2" t="s">
        <v>102</v>
      </c>
      <c r="P25" s="4" t="s">
        <v>49</v>
      </c>
      <c r="Q25" s="3">
        <f t="shared" si="0"/>
        <v>1473920</v>
      </c>
      <c r="R25" s="3">
        <v>1473920</v>
      </c>
      <c r="S25" s="3"/>
      <c r="T25" s="3"/>
      <c r="U25" s="2"/>
      <c r="V25" s="2" t="s">
        <v>45</v>
      </c>
      <c r="W25" s="4"/>
      <c r="X25" s="1">
        <v>44635</v>
      </c>
      <c r="Y25" s="1"/>
      <c r="Z25" s="1"/>
      <c r="AA25" s="2" t="s">
        <v>94</v>
      </c>
    </row>
    <row r="26" spans="1:27" ht="75" x14ac:dyDescent="0.25">
      <c r="A26" s="35" t="s">
        <v>858</v>
      </c>
      <c r="B26" s="6" t="s">
        <v>859</v>
      </c>
      <c r="C26" s="1">
        <v>44587</v>
      </c>
      <c r="D26" s="4">
        <v>1416</v>
      </c>
      <c r="E26" s="6" t="s">
        <v>1875</v>
      </c>
      <c r="F26" s="40" t="s">
        <v>1874</v>
      </c>
      <c r="G26" s="1">
        <v>44608</v>
      </c>
      <c r="H26" s="6" t="s">
        <v>1394</v>
      </c>
      <c r="I26" s="2" t="s">
        <v>104</v>
      </c>
      <c r="J26" s="2" t="s">
        <v>813</v>
      </c>
      <c r="K26" s="3">
        <v>274012323.19999999</v>
      </c>
      <c r="L26" s="9">
        <f t="shared" si="3"/>
        <v>274012323.19999999</v>
      </c>
      <c r="M26" s="9">
        <f t="shared" si="2"/>
        <v>274012323.19999999</v>
      </c>
      <c r="N26" s="2" t="s">
        <v>733</v>
      </c>
      <c r="O26" s="2" t="s">
        <v>153</v>
      </c>
      <c r="P26" s="4" t="s">
        <v>49</v>
      </c>
      <c r="Q26" s="3">
        <f t="shared" si="0"/>
        <v>136070</v>
      </c>
      <c r="R26" s="3">
        <v>89860</v>
      </c>
      <c r="S26" s="3">
        <v>46210</v>
      </c>
      <c r="T26" s="3"/>
      <c r="U26" s="2"/>
      <c r="V26" s="2" t="s">
        <v>734</v>
      </c>
      <c r="W26" s="4"/>
      <c r="X26" s="1">
        <v>44682</v>
      </c>
      <c r="Y26" s="1">
        <v>44805</v>
      </c>
      <c r="Z26" s="1"/>
      <c r="AA26" s="2" t="s">
        <v>94</v>
      </c>
    </row>
    <row r="27" spans="1:27" ht="63.75" customHeight="1" x14ac:dyDescent="0.25">
      <c r="A27" s="35" t="s">
        <v>871</v>
      </c>
      <c r="B27" s="6" t="s">
        <v>891</v>
      </c>
      <c r="C27" s="1">
        <v>44589</v>
      </c>
      <c r="D27" s="4">
        <v>1688</v>
      </c>
      <c r="E27" s="6" t="s">
        <v>1877</v>
      </c>
      <c r="F27" s="40" t="s">
        <v>1876</v>
      </c>
      <c r="G27" s="1">
        <v>44613</v>
      </c>
      <c r="H27" s="4" t="s">
        <v>1453</v>
      </c>
      <c r="I27" s="2" t="s">
        <v>1203</v>
      </c>
      <c r="J27" s="2" t="s">
        <v>815</v>
      </c>
      <c r="K27" s="3">
        <v>41886304.079999998</v>
      </c>
      <c r="L27" s="9">
        <f t="shared" si="3"/>
        <v>41886304.079999998</v>
      </c>
      <c r="M27" s="9">
        <f t="shared" si="2"/>
        <v>41886304.079999998</v>
      </c>
      <c r="N27" s="2" t="s">
        <v>1458</v>
      </c>
      <c r="O27" s="2" t="s">
        <v>1205</v>
      </c>
      <c r="P27" s="4" t="s">
        <v>592</v>
      </c>
      <c r="Q27" s="3">
        <f t="shared" si="0"/>
        <v>329528</v>
      </c>
      <c r="R27" s="3">
        <v>46520</v>
      </c>
      <c r="S27" s="3">
        <v>175260</v>
      </c>
      <c r="T27" s="3">
        <v>107748</v>
      </c>
      <c r="U27" s="2"/>
      <c r="V27" s="2" t="s">
        <v>45</v>
      </c>
      <c r="W27" s="4"/>
      <c r="X27" s="1">
        <v>44652</v>
      </c>
      <c r="Y27" s="1">
        <v>44713</v>
      </c>
      <c r="Z27" s="1">
        <v>44915</v>
      </c>
      <c r="AA27" s="2" t="s">
        <v>94</v>
      </c>
    </row>
    <row r="28" spans="1:27" ht="63.75" customHeight="1" x14ac:dyDescent="0.25">
      <c r="A28" s="35" t="s">
        <v>875</v>
      </c>
      <c r="B28" s="6" t="s">
        <v>886</v>
      </c>
      <c r="C28" s="1">
        <v>44589</v>
      </c>
      <c r="D28" s="4">
        <v>1688</v>
      </c>
      <c r="E28" s="6" t="s">
        <v>1879</v>
      </c>
      <c r="F28" s="40" t="s">
        <v>1878</v>
      </c>
      <c r="G28" s="1">
        <v>44613</v>
      </c>
      <c r="H28" s="4" t="s">
        <v>1454</v>
      </c>
      <c r="I28" s="2" t="s">
        <v>1203</v>
      </c>
      <c r="J28" s="2" t="s">
        <v>825</v>
      </c>
      <c r="K28" s="3">
        <v>2033038.84</v>
      </c>
      <c r="L28" s="9">
        <f t="shared" si="3"/>
        <v>2033038.84</v>
      </c>
      <c r="M28" s="9">
        <f t="shared" si="2"/>
        <v>2033038.84</v>
      </c>
      <c r="N28" s="2" t="s">
        <v>1459</v>
      </c>
      <c r="O28" s="2" t="s">
        <v>707</v>
      </c>
      <c r="P28" s="4" t="s">
        <v>592</v>
      </c>
      <c r="Q28" s="3">
        <f t="shared" si="0"/>
        <v>37621</v>
      </c>
      <c r="R28" s="3">
        <v>37621</v>
      </c>
      <c r="S28" s="3"/>
      <c r="T28" s="3"/>
      <c r="U28" s="2"/>
      <c r="V28" s="2" t="s">
        <v>45</v>
      </c>
      <c r="W28" s="4"/>
      <c r="X28" s="1">
        <v>44652</v>
      </c>
      <c r="Y28" s="1"/>
      <c r="Z28" s="1"/>
      <c r="AA28" s="2" t="s">
        <v>94</v>
      </c>
    </row>
    <row r="29" spans="1:27" ht="63.75" customHeight="1" x14ac:dyDescent="0.25">
      <c r="A29" s="35" t="s">
        <v>872</v>
      </c>
      <c r="B29" s="6" t="s">
        <v>885</v>
      </c>
      <c r="C29" s="1">
        <v>44589</v>
      </c>
      <c r="D29" s="4">
        <v>1688</v>
      </c>
      <c r="E29" s="6" t="s">
        <v>2197</v>
      </c>
      <c r="F29" s="40" t="s">
        <v>1880</v>
      </c>
      <c r="G29" s="1">
        <v>44613</v>
      </c>
      <c r="H29" s="4" t="s">
        <v>1455</v>
      </c>
      <c r="I29" s="2" t="s">
        <v>1203</v>
      </c>
      <c r="J29" s="2" t="s">
        <v>826</v>
      </c>
      <c r="K29" s="3">
        <v>64810883.5</v>
      </c>
      <c r="L29" s="9">
        <f t="shared" si="3"/>
        <v>64810883.5</v>
      </c>
      <c r="M29" s="9">
        <f t="shared" si="2"/>
        <v>64810883.5</v>
      </c>
      <c r="N29" s="2" t="s">
        <v>1460</v>
      </c>
      <c r="O29" s="2" t="s">
        <v>707</v>
      </c>
      <c r="P29" s="4"/>
      <c r="Q29" s="3">
        <f t="shared" si="0"/>
        <v>1931770</v>
      </c>
      <c r="R29" s="3">
        <v>907940</v>
      </c>
      <c r="S29" s="3">
        <v>618170</v>
      </c>
      <c r="T29" s="3">
        <v>405660</v>
      </c>
      <c r="U29" s="2"/>
      <c r="V29" s="2" t="s">
        <v>45</v>
      </c>
      <c r="W29" s="4"/>
      <c r="X29" s="1">
        <v>44652</v>
      </c>
      <c r="Y29" s="1">
        <v>44805</v>
      </c>
      <c r="Z29" s="1">
        <v>44866</v>
      </c>
      <c r="AA29" s="2" t="s">
        <v>94</v>
      </c>
    </row>
    <row r="30" spans="1:27" ht="63.75" customHeight="1" x14ac:dyDescent="0.25">
      <c r="A30" s="35" t="s">
        <v>882</v>
      </c>
      <c r="B30" s="6" t="s">
        <v>881</v>
      </c>
      <c r="C30" s="1">
        <v>44589</v>
      </c>
      <c r="D30" s="4">
        <v>1688</v>
      </c>
      <c r="E30" s="6" t="s">
        <v>1882</v>
      </c>
      <c r="F30" s="40" t="s">
        <v>1881</v>
      </c>
      <c r="G30" s="1">
        <v>44613</v>
      </c>
      <c r="H30" s="4" t="s">
        <v>1456</v>
      </c>
      <c r="I30" s="2" t="s">
        <v>1203</v>
      </c>
      <c r="J30" s="2" t="s">
        <v>851</v>
      </c>
      <c r="K30" s="3">
        <v>22392824.579999998</v>
      </c>
      <c r="L30" s="9">
        <f t="shared" si="3"/>
        <v>22392824.579999998</v>
      </c>
      <c r="M30" s="9">
        <f t="shared" si="2"/>
        <v>22392824.579999998</v>
      </c>
      <c r="N30" s="2" t="s">
        <v>1461</v>
      </c>
      <c r="O30" s="2" t="s">
        <v>1462</v>
      </c>
      <c r="P30" s="4"/>
      <c r="Q30" s="3">
        <f t="shared" si="0"/>
        <v>7616607</v>
      </c>
      <c r="R30" s="3">
        <v>1179100</v>
      </c>
      <c r="S30" s="3">
        <v>5288500</v>
      </c>
      <c r="T30" s="3">
        <v>1149007</v>
      </c>
      <c r="U30" s="2"/>
      <c r="V30" s="2" t="s">
        <v>45</v>
      </c>
      <c r="W30" s="4"/>
      <c r="X30" s="1">
        <v>44652</v>
      </c>
      <c r="Y30" s="1">
        <v>44805</v>
      </c>
      <c r="Z30" s="1">
        <v>44866</v>
      </c>
      <c r="AA30" s="2" t="s">
        <v>94</v>
      </c>
    </row>
    <row r="31" spans="1:27" ht="94.5" x14ac:dyDescent="0.25">
      <c r="A31" s="35" t="s">
        <v>883</v>
      </c>
      <c r="B31" s="6" t="s">
        <v>884</v>
      </c>
      <c r="C31" s="1">
        <v>44589</v>
      </c>
      <c r="D31" s="4">
        <v>1688</v>
      </c>
      <c r="E31" s="6" t="s">
        <v>2196</v>
      </c>
      <c r="F31" s="40" t="s">
        <v>1883</v>
      </c>
      <c r="G31" s="1">
        <v>44613</v>
      </c>
      <c r="H31" s="4" t="s">
        <v>1457</v>
      </c>
      <c r="I31" s="2" t="s">
        <v>1203</v>
      </c>
      <c r="J31" s="2" t="s">
        <v>850</v>
      </c>
      <c r="K31" s="3">
        <v>10640519.76</v>
      </c>
      <c r="L31" s="9">
        <f t="shared" si="3"/>
        <v>10640519.76</v>
      </c>
      <c r="M31" s="9">
        <f t="shared" si="2"/>
        <v>10640519.76</v>
      </c>
      <c r="N31" s="2" t="s">
        <v>1463</v>
      </c>
      <c r="O31" s="2" t="s">
        <v>1462</v>
      </c>
      <c r="P31" s="4"/>
      <c r="Q31" s="3">
        <f t="shared" si="0"/>
        <v>1828268</v>
      </c>
      <c r="R31" s="3">
        <v>782500</v>
      </c>
      <c r="S31" s="3">
        <v>1045768</v>
      </c>
      <c r="T31" s="3"/>
      <c r="U31" s="2"/>
      <c r="V31" s="2" t="s">
        <v>45</v>
      </c>
      <c r="W31" s="4"/>
      <c r="X31" s="1">
        <v>44652</v>
      </c>
      <c r="Y31" s="1">
        <v>44819</v>
      </c>
      <c r="Z31" s="1"/>
      <c r="AA31" s="2" t="s">
        <v>94</v>
      </c>
    </row>
    <row r="32" spans="1:27" ht="75" x14ac:dyDescent="0.25">
      <c r="A32" s="35" t="s">
        <v>887</v>
      </c>
      <c r="B32" s="6" t="s">
        <v>888</v>
      </c>
      <c r="C32" s="1">
        <v>44589</v>
      </c>
      <c r="D32" s="4">
        <v>1416</v>
      </c>
      <c r="E32" s="6" t="s">
        <v>1885</v>
      </c>
      <c r="F32" s="40" t="s">
        <v>1884</v>
      </c>
      <c r="G32" s="1">
        <v>44613</v>
      </c>
      <c r="H32" s="4" t="s">
        <v>1464</v>
      </c>
      <c r="I32" s="2" t="s">
        <v>100</v>
      </c>
      <c r="J32" s="2" t="s">
        <v>853</v>
      </c>
      <c r="K32" s="3">
        <v>11338820.640000001</v>
      </c>
      <c r="L32" s="9">
        <f t="shared" si="3"/>
        <v>11338820.640000001</v>
      </c>
      <c r="M32" s="9">
        <f t="shared" si="2"/>
        <v>11338820.640000001</v>
      </c>
      <c r="N32" s="2" t="s">
        <v>1466</v>
      </c>
      <c r="O32" s="2" t="s">
        <v>102</v>
      </c>
      <c r="P32" s="4"/>
      <c r="Q32" s="3">
        <f t="shared" si="0"/>
        <v>504</v>
      </c>
      <c r="R32" s="3">
        <v>504</v>
      </c>
      <c r="S32" s="3"/>
      <c r="T32" s="3"/>
      <c r="U32" s="2"/>
      <c r="V32" s="2" t="s">
        <v>58</v>
      </c>
      <c r="W32" s="4"/>
      <c r="X32" s="1">
        <v>44652</v>
      </c>
      <c r="Y32" s="1"/>
      <c r="Z32" s="1"/>
      <c r="AA32" s="2" t="s">
        <v>1531</v>
      </c>
    </row>
    <row r="33" spans="1:27" ht="78.75" x14ac:dyDescent="0.25">
      <c r="A33" s="35" t="s">
        <v>874</v>
      </c>
      <c r="B33" s="6" t="s">
        <v>890</v>
      </c>
      <c r="C33" s="1">
        <v>44589</v>
      </c>
      <c r="D33" s="4">
        <v>1688</v>
      </c>
      <c r="E33" s="6" t="s">
        <v>2198</v>
      </c>
      <c r="F33" s="40" t="s">
        <v>1886</v>
      </c>
      <c r="G33" s="1">
        <v>44613</v>
      </c>
      <c r="H33" s="4" t="s">
        <v>1465</v>
      </c>
      <c r="I33" s="2" t="s">
        <v>1203</v>
      </c>
      <c r="J33" s="2" t="s">
        <v>818</v>
      </c>
      <c r="K33" s="3">
        <v>188462472.93000001</v>
      </c>
      <c r="L33" s="9">
        <f t="shared" si="3"/>
        <v>188462472.93000001</v>
      </c>
      <c r="M33" s="9">
        <f t="shared" si="2"/>
        <v>188462472.93000001</v>
      </c>
      <c r="N33" s="2" t="s">
        <v>1467</v>
      </c>
      <c r="O33" s="2" t="s">
        <v>707</v>
      </c>
      <c r="P33" s="4" t="s">
        <v>592</v>
      </c>
      <c r="Q33" s="3">
        <f t="shared" si="0"/>
        <v>2108789</v>
      </c>
      <c r="R33" s="3">
        <v>537750</v>
      </c>
      <c r="S33" s="3">
        <v>896240</v>
      </c>
      <c r="T33" s="3">
        <v>674799</v>
      </c>
      <c r="U33" s="2"/>
      <c r="V33" s="2" t="s">
        <v>45</v>
      </c>
      <c r="W33" s="4"/>
      <c r="X33" s="1">
        <v>44682</v>
      </c>
      <c r="Y33" s="1">
        <v>44813</v>
      </c>
      <c r="Z33" s="1">
        <v>44866</v>
      </c>
      <c r="AA33" s="2" t="s">
        <v>94</v>
      </c>
    </row>
    <row r="34" spans="1:27" ht="75" x14ac:dyDescent="0.25">
      <c r="A34" s="35" t="s">
        <v>873</v>
      </c>
      <c r="B34" s="6" t="s">
        <v>968</v>
      </c>
      <c r="C34" s="1">
        <v>44589</v>
      </c>
      <c r="D34" s="4">
        <v>1688</v>
      </c>
      <c r="E34" s="6" t="s">
        <v>641</v>
      </c>
      <c r="F34" s="40" t="s">
        <v>1887</v>
      </c>
      <c r="G34" s="1"/>
      <c r="H34" s="4" t="s">
        <v>641</v>
      </c>
      <c r="I34" s="2"/>
      <c r="J34" s="2" t="s">
        <v>817</v>
      </c>
      <c r="K34" s="3"/>
      <c r="L34" s="9">
        <f t="shared" si="3"/>
        <v>0</v>
      </c>
      <c r="M34" s="9">
        <f t="shared" si="2"/>
        <v>0</v>
      </c>
      <c r="N34" s="2"/>
      <c r="O34" s="2"/>
      <c r="P34" s="4" t="s">
        <v>592</v>
      </c>
      <c r="Q34" s="3">
        <f t="shared" si="0"/>
        <v>821190</v>
      </c>
      <c r="R34" s="3">
        <v>715000</v>
      </c>
      <c r="S34" s="3">
        <v>106190</v>
      </c>
      <c r="T34" s="3"/>
      <c r="U34" s="2"/>
      <c r="V34" s="2"/>
      <c r="W34" s="4"/>
      <c r="X34" s="1">
        <v>44652</v>
      </c>
      <c r="Y34" s="1">
        <v>44910</v>
      </c>
      <c r="Z34" s="1"/>
      <c r="AA34" s="2"/>
    </row>
    <row r="35" spans="1:27" ht="157.5" x14ac:dyDescent="0.25">
      <c r="A35" s="35" t="s">
        <v>967</v>
      </c>
      <c r="B35" s="6" t="s">
        <v>966</v>
      </c>
      <c r="C35" s="1">
        <v>44589</v>
      </c>
      <c r="D35" s="4">
        <v>545</v>
      </c>
      <c r="E35" s="6" t="s">
        <v>2199</v>
      </c>
      <c r="F35" s="40" t="s">
        <v>1888</v>
      </c>
      <c r="G35" s="1">
        <v>44613</v>
      </c>
      <c r="H35" s="4" t="s">
        <v>1468</v>
      </c>
      <c r="I35" s="2" t="s">
        <v>977</v>
      </c>
      <c r="J35" s="2" t="s">
        <v>821</v>
      </c>
      <c r="K35" s="3">
        <v>61287226</v>
      </c>
      <c r="L35" s="9">
        <f t="shared" si="3"/>
        <v>61287226</v>
      </c>
      <c r="M35" s="9">
        <f t="shared" si="2"/>
        <v>61287226</v>
      </c>
      <c r="N35" s="2" t="s">
        <v>1469</v>
      </c>
      <c r="O35" s="2" t="s">
        <v>1470</v>
      </c>
      <c r="P35" s="4" t="s">
        <v>812</v>
      </c>
      <c r="Q35" s="3">
        <f t="shared" ref="Q35:Q66" si="4">R35+S35+T35</f>
        <v>184</v>
      </c>
      <c r="R35" s="3">
        <v>184</v>
      </c>
      <c r="S35" s="3"/>
      <c r="T35" s="3"/>
      <c r="U35" s="2" t="s">
        <v>822</v>
      </c>
      <c r="V35" s="2" t="s">
        <v>61</v>
      </c>
      <c r="W35" s="4"/>
      <c r="X35" s="1">
        <v>44621</v>
      </c>
      <c r="Y35" s="1"/>
      <c r="Z35" s="1"/>
      <c r="AA35" s="2" t="s">
        <v>1531</v>
      </c>
    </row>
    <row r="36" spans="1:27" ht="94.5" x14ac:dyDescent="0.25">
      <c r="A36" s="35" t="s">
        <v>965</v>
      </c>
      <c r="B36" s="6" t="s">
        <v>964</v>
      </c>
      <c r="C36" s="1">
        <v>44589</v>
      </c>
      <c r="D36" s="4">
        <v>545</v>
      </c>
      <c r="E36" s="6" t="s">
        <v>641</v>
      </c>
      <c r="F36" s="2" t="s">
        <v>641</v>
      </c>
      <c r="G36" s="1" t="s">
        <v>641</v>
      </c>
      <c r="H36" s="4" t="s">
        <v>641</v>
      </c>
      <c r="I36" s="2" t="s">
        <v>641</v>
      </c>
      <c r="J36" s="2" t="s">
        <v>819</v>
      </c>
      <c r="K36" s="3"/>
      <c r="L36" s="9">
        <f t="shared" si="3"/>
        <v>0</v>
      </c>
      <c r="M36" s="9">
        <f t="shared" si="2"/>
        <v>0</v>
      </c>
      <c r="N36" s="2"/>
      <c r="O36" s="2"/>
      <c r="P36" s="4" t="s">
        <v>49</v>
      </c>
      <c r="Q36" s="3">
        <f t="shared" si="4"/>
        <v>90</v>
      </c>
      <c r="R36" s="3">
        <v>90</v>
      </c>
      <c r="S36" s="3"/>
      <c r="T36" s="3"/>
      <c r="U36" s="2" t="s">
        <v>820</v>
      </c>
      <c r="V36" s="2"/>
      <c r="W36" s="4"/>
      <c r="X36" s="1">
        <v>44640</v>
      </c>
      <c r="Y36" s="1"/>
      <c r="Z36" s="1"/>
      <c r="AA36" s="2"/>
    </row>
    <row r="37" spans="1:27" ht="94.5" x14ac:dyDescent="0.25">
      <c r="A37" s="35" t="s">
        <v>1107</v>
      </c>
      <c r="B37" s="6" t="s">
        <v>1124</v>
      </c>
      <c r="C37" s="1">
        <v>44599</v>
      </c>
      <c r="D37" s="4" t="s">
        <v>63</v>
      </c>
      <c r="E37" s="6" t="s">
        <v>2200</v>
      </c>
      <c r="F37" s="40" t="s">
        <v>1889</v>
      </c>
      <c r="G37" s="1">
        <v>44629</v>
      </c>
      <c r="H37" s="4" t="s">
        <v>1670</v>
      </c>
      <c r="I37" s="2" t="s">
        <v>622</v>
      </c>
      <c r="J37" s="2" t="s">
        <v>862</v>
      </c>
      <c r="K37" s="3">
        <v>583825579.20000005</v>
      </c>
      <c r="L37" s="9">
        <f t="shared" si="3"/>
        <v>583825579.20000005</v>
      </c>
      <c r="M37" s="9">
        <f t="shared" si="2"/>
        <v>583825579.20000005</v>
      </c>
      <c r="N37" s="2" t="s">
        <v>1672</v>
      </c>
      <c r="O37" s="2" t="s">
        <v>1673</v>
      </c>
      <c r="P37" s="4" t="s">
        <v>69</v>
      </c>
      <c r="Q37" s="3">
        <f t="shared" si="4"/>
        <v>5320080</v>
      </c>
      <c r="R37" s="3">
        <v>1555560</v>
      </c>
      <c r="S37" s="3">
        <v>3764520</v>
      </c>
      <c r="T37" s="3"/>
      <c r="U37" s="2"/>
      <c r="V37" s="2" t="s">
        <v>45</v>
      </c>
      <c r="W37" s="4"/>
      <c r="X37" s="1">
        <v>44652</v>
      </c>
      <c r="Y37" s="1">
        <v>44774</v>
      </c>
      <c r="Z37" s="1"/>
      <c r="AA37" s="2" t="s">
        <v>94</v>
      </c>
    </row>
    <row r="38" spans="1:27" ht="75" x14ac:dyDescent="0.25">
      <c r="A38" s="35" t="s">
        <v>1114</v>
      </c>
      <c r="B38" s="6" t="s">
        <v>1123</v>
      </c>
      <c r="C38" s="1">
        <v>44599</v>
      </c>
      <c r="D38" s="4">
        <v>1416</v>
      </c>
      <c r="E38" s="6" t="s">
        <v>2201</v>
      </c>
      <c r="F38" s="40" t="s">
        <v>1890</v>
      </c>
      <c r="G38" s="1">
        <v>44637</v>
      </c>
      <c r="H38" s="4" t="s">
        <v>2051</v>
      </c>
      <c r="I38" s="2" t="s">
        <v>104</v>
      </c>
      <c r="J38" s="2" t="s">
        <v>808</v>
      </c>
      <c r="K38" s="3">
        <v>717974400</v>
      </c>
      <c r="L38" s="9">
        <v>784149366</v>
      </c>
      <c r="M38" s="9">
        <f t="shared" si="2"/>
        <v>784149366</v>
      </c>
      <c r="N38" s="2" t="s">
        <v>2052</v>
      </c>
      <c r="O38" s="2" t="s">
        <v>2053</v>
      </c>
      <c r="P38" s="4" t="s">
        <v>69</v>
      </c>
      <c r="Q38" s="3">
        <f t="shared" si="4"/>
        <v>9139.27</v>
      </c>
      <c r="R38" s="3">
        <v>9139.27</v>
      </c>
      <c r="S38" s="3"/>
      <c r="T38" s="3"/>
      <c r="U38" s="2"/>
      <c r="V38" s="2" t="s">
        <v>742</v>
      </c>
      <c r="W38" s="4"/>
      <c r="X38" s="1">
        <v>44671</v>
      </c>
      <c r="Y38" s="1"/>
      <c r="Z38" s="1"/>
      <c r="AA38" s="2" t="s">
        <v>94</v>
      </c>
    </row>
    <row r="39" spans="1:27" ht="75" x14ac:dyDescent="0.25">
      <c r="A39" s="35" t="s">
        <v>1112</v>
      </c>
      <c r="B39" s="6" t="s">
        <v>1122</v>
      </c>
      <c r="C39" s="1">
        <v>44599</v>
      </c>
      <c r="D39" s="4" t="s">
        <v>63</v>
      </c>
      <c r="E39" s="6" t="s">
        <v>2202</v>
      </c>
      <c r="F39" s="40" t="s">
        <v>1939</v>
      </c>
      <c r="G39" s="1">
        <v>44629</v>
      </c>
      <c r="H39" s="4" t="s">
        <v>1671</v>
      </c>
      <c r="I39" s="2" t="s">
        <v>622</v>
      </c>
      <c r="J39" s="2" t="s">
        <v>855</v>
      </c>
      <c r="K39" s="3">
        <v>310688549.10000002</v>
      </c>
      <c r="L39" s="9">
        <f t="shared" si="3"/>
        <v>310688549.10000002</v>
      </c>
      <c r="M39" s="9">
        <f t="shared" ref="M39:M70" si="5">L39</f>
        <v>310688549.10000002</v>
      </c>
      <c r="N39" s="2" t="s">
        <v>1674</v>
      </c>
      <c r="O39" s="2" t="s">
        <v>1675</v>
      </c>
      <c r="P39" s="4" t="s">
        <v>69</v>
      </c>
      <c r="Q39" s="3">
        <f t="shared" si="4"/>
        <v>3476430</v>
      </c>
      <c r="R39" s="3">
        <v>960210</v>
      </c>
      <c r="S39" s="3">
        <v>2516220</v>
      </c>
      <c r="T39" s="3"/>
      <c r="U39" s="2"/>
      <c r="V39" s="2" t="s">
        <v>45</v>
      </c>
      <c r="W39" s="4"/>
      <c r="X39" s="1">
        <v>44652</v>
      </c>
      <c r="Y39" s="1">
        <v>44774</v>
      </c>
      <c r="Z39" s="1"/>
      <c r="AA39" s="2" t="s">
        <v>94</v>
      </c>
    </row>
    <row r="40" spans="1:27" ht="75" x14ac:dyDescent="0.25">
      <c r="A40" s="35" t="s">
        <v>1109</v>
      </c>
      <c r="B40" s="6" t="s">
        <v>1121</v>
      </c>
      <c r="C40" s="1">
        <v>44599</v>
      </c>
      <c r="D40" s="4" t="s">
        <v>63</v>
      </c>
      <c r="E40" s="6" t="s">
        <v>2203</v>
      </c>
      <c r="F40" s="40" t="s">
        <v>2054</v>
      </c>
      <c r="G40" s="1">
        <v>44637</v>
      </c>
      <c r="H40" s="4" t="s">
        <v>2055</v>
      </c>
      <c r="I40" s="2" t="s">
        <v>100</v>
      </c>
      <c r="J40" s="2" t="s">
        <v>2056</v>
      </c>
      <c r="K40" s="3">
        <v>862586620.55999994</v>
      </c>
      <c r="L40" s="9">
        <f t="shared" si="3"/>
        <v>862586620.55999994</v>
      </c>
      <c r="M40" s="9">
        <f t="shared" si="5"/>
        <v>862586620.55999994</v>
      </c>
      <c r="N40" s="2" t="s">
        <v>2057</v>
      </c>
      <c r="O40" s="2" t="s">
        <v>670</v>
      </c>
      <c r="P40" s="4" t="s">
        <v>69</v>
      </c>
      <c r="Q40" s="3">
        <f t="shared" si="4"/>
        <v>383544</v>
      </c>
      <c r="R40" s="3">
        <v>383544</v>
      </c>
      <c r="S40" s="3"/>
      <c r="T40" s="3"/>
      <c r="U40" s="2"/>
      <c r="V40" s="2" t="s">
        <v>62</v>
      </c>
      <c r="W40" s="4"/>
      <c r="X40" s="1">
        <v>44652</v>
      </c>
      <c r="Y40" s="1"/>
      <c r="Z40" s="1"/>
      <c r="AA40" s="2" t="s">
        <v>94</v>
      </c>
    </row>
    <row r="41" spans="1:27" ht="75" x14ac:dyDescent="0.25">
      <c r="A41" s="35" t="s">
        <v>1089</v>
      </c>
      <c r="B41" s="6" t="s">
        <v>1120</v>
      </c>
      <c r="C41" s="1">
        <v>44599</v>
      </c>
      <c r="D41" s="4">
        <v>1416</v>
      </c>
      <c r="E41" s="6" t="s">
        <v>2204</v>
      </c>
      <c r="F41" s="40" t="s">
        <v>2058</v>
      </c>
      <c r="G41" s="1">
        <v>44637</v>
      </c>
      <c r="H41" s="4" t="s">
        <v>2059</v>
      </c>
      <c r="I41" s="2" t="s">
        <v>100</v>
      </c>
      <c r="J41" s="2" t="s">
        <v>878</v>
      </c>
      <c r="K41" s="3">
        <v>694979649</v>
      </c>
      <c r="L41" s="9">
        <f t="shared" si="3"/>
        <v>694979649</v>
      </c>
      <c r="M41" s="9">
        <f t="shared" si="5"/>
        <v>694979649</v>
      </c>
      <c r="N41" s="2" t="s">
        <v>2060</v>
      </c>
      <c r="O41" s="2" t="s">
        <v>1664</v>
      </c>
      <c r="P41" s="4" t="s">
        <v>69</v>
      </c>
      <c r="Q41" s="3">
        <f t="shared" si="4"/>
        <v>49140</v>
      </c>
      <c r="R41" s="3">
        <v>49140</v>
      </c>
      <c r="S41" s="3"/>
      <c r="T41" s="3"/>
      <c r="U41" s="2"/>
      <c r="V41" s="2" t="s">
        <v>45</v>
      </c>
      <c r="W41" s="4"/>
      <c r="X41" s="1">
        <v>44743</v>
      </c>
      <c r="Y41" s="1"/>
      <c r="Z41" s="1"/>
      <c r="AA41" s="2" t="s">
        <v>94</v>
      </c>
    </row>
    <row r="42" spans="1:27" ht="94.5" x14ac:dyDescent="0.25">
      <c r="A42" s="35" t="s">
        <v>1088</v>
      </c>
      <c r="B42" s="6" t="s">
        <v>1119</v>
      </c>
      <c r="C42" s="1">
        <v>44599</v>
      </c>
      <c r="D42" s="4" t="s">
        <v>63</v>
      </c>
      <c r="E42" s="6" t="s">
        <v>1941</v>
      </c>
      <c r="F42" s="40" t="s">
        <v>1940</v>
      </c>
      <c r="G42" s="1">
        <v>44630</v>
      </c>
      <c r="H42" s="6" t="s">
        <v>1747</v>
      </c>
      <c r="I42" s="2" t="s">
        <v>622</v>
      </c>
      <c r="J42" s="2" t="s">
        <v>972</v>
      </c>
      <c r="K42" s="3">
        <v>1042883730</v>
      </c>
      <c r="L42" s="9">
        <f t="shared" si="3"/>
        <v>1042883730</v>
      </c>
      <c r="M42" s="9">
        <f t="shared" si="5"/>
        <v>1042883730</v>
      </c>
      <c r="N42" s="2" t="s">
        <v>1748</v>
      </c>
      <c r="O42" s="2" t="s">
        <v>1749</v>
      </c>
      <c r="P42" s="4" t="s">
        <v>69</v>
      </c>
      <c r="Q42" s="3">
        <f t="shared" si="4"/>
        <v>5774550</v>
      </c>
      <c r="R42" s="3">
        <v>1417920</v>
      </c>
      <c r="S42" s="3">
        <v>4356630</v>
      </c>
      <c r="T42" s="3"/>
      <c r="U42" s="2"/>
      <c r="V42" s="2" t="s">
        <v>45</v>
      </c>
      <c r="W42" s="4"/>
      <c r="X42" s="1">
        <v>44652</v>
      </c>
      <c r="Y42" s="1">
        <v>44774</v>
      </c>
      <c r="Z42" s="1"/>
      <c r="AA42" s="2" t="s">
        <v>94</v>
      </c>
    </row>
    <row r="43" spans="1:27" ht="78.75" x14ac:dyDescent="0.25">
      <c r="A43" s="35" t="s">
        <v>1093</v>
      </c>
      <c r="B43" s="6" t="s">
        <v>1118</v>
      </c>
      <c r="C43" s="1">
        <v>44599</v>
      </c>
      <c r="D43" s="4" t="s">
        <v>63</v>
      </c>
      <c r="E43" s="6" t="s">
        <v>2205</v>
      </c>
      <c r="F43" s="40" t="s">
        <v>1944</v>
      </c>
      <c r="G43" s="1">
        <v>44636</v>
      </c>
      <c r="H43" s="4" t="s">
        <v>1945</v>
      </c>
      <c r="I43" s="2" t="s">
        <v>622</v>
      </c>
      <c r="J43" s="52" t="s">
        <v>866</v>
      </c>
      <c r="K43" s="3">
        <v>662615323.70000005</v>
      </c>
      <c r="L43" s="9">
        <f t="shared" si="3"/>
        <v>662615323.70000005</v>
      </c>
      <c r="M43" s="9">
        <f t="shared" si="5"/>
        <v>662615323.70000005</v>
      </c>
      <c r="N43" s="2" t="s">
        <v>1946</v>
      </c>
      <c r="O43" s="2" t="s">
        <v>1947</v>
      </c>
      <c r="P43" s="4" t="s">
        <v>69</v>
      </c>
      <c r="Q43" s="3">
        <f t="shared" si="4"/>
        <v>23809390</v>
      </c>
      <c r="R43" s="3">
        <v>13683540</v>
      </c>
      <c r="S43" s="3">
        <v>10125850</v>
      </c>
      <c r="T43" s="3"/>
      <c r="U43" s="2"/>
      <c r="V43" s="2" t="s">
        <v>45</v>
      </c>
      <c r="W43" s="4"/>
      <c r="X43" s="1">
        <v>44682</v>
      </c>
      <c r="Y43" s="1">
        <v>44774</v>
      </c>
      <c r="Z43" s="1"/>
      <c r="AA43" s="2" t="s">
        <v>94</v>
      </c>
    </row>
    <row r="44" spans="1:27" ht="75" x14ac:dyDescent="0.25">
      <c r="A44" s="35" t="s">
        <v>1115</v>
      </c>
      <c r="B44" s="6" t="s">
        <v>1117</v>
      </c>
      <c r="C44" s="1">
        <v>44599</v>
      </c>
      <c r="D44" s="4">
        <v>1416</v>
      </c>
      <c r="E44" s="6" t="s">
        <v>1943</v>
      </c>
      <c r="F44" s="40" t="s">
        <v>1942</v>
      </c>
      <c r="G44" s="1">
        <v>44629</v>
      </c>
      <c r="H44" s="6" t="s">
        <v>1676</v>
      </c>
      <c r="I44" s="2" t="s">
        <v>1677</v>
      </c>
      <c r="J44" s="2" t="s">
        <v>814</v>
      </c>
      <c r="K44" s="3">
        <v>323986724.45999998</v>
      </c>
      <c r="L44" s="9">
        <f t="shared" si="3"/>
        <v>323986724.45999998</v>
      </c>
      <c r="M44" s="9">
        <f t="shared" si="5"/>
        <v>323986724.45999998</v>
      </c>
      <c r="N44" s="2" t="s">
        <v>1678</v>
      </c>
      <c r="O44" s="2" t="s">
        <v>153</v>
      </c>
      <c r="P44" s="4" t="s">
        <v>49</v>
      </c>
      <c r="Q44" s="3">
        <f t="shared" si="4"/>
        <v>6381</v>
      </c>
      <c r="R44" s="3">
        <v>6381</v>
      </c>
      <c r="S44" s="3"/>
      <c r="T44" s="3"/>
      <c r="U44" s="2"/>
      <c r="V44" s="2" t="s">
        <v>1543</v>
      </c>
      <c r="W44" s="4"/>
      <c r="X44" s="1">
        <v>44635</v>
      </c>
      <c r="Y44" s="1"/>
      <c r="Z44" s="1"/>
      <c r="AA44" s="2" t="s">
        <v>1531</v>
      </c>
    </row>
    <row r="45" spans="1:27" ht="75" x14ac:dyDescent="0.25">
      <c r="A45" s="35" t="s">
        <v>1086</v>
      </c>
      <c r="B45" s="6" t="s">
        <v>1116</v>
      </c>
      <c r="C45" s="1">
        <v>44599</v>
      </c>
      <c r="D45" s="4">
        <v>1416</v>
      </c>
      <c r="E45" s="6" t="s">
        <v>2207</v>
      </c>
      <c r="F45" s="40" t="s">
        <v>2206</v>
      </c>
      <c r="G45" s="1">
        <v>44638</v>
      </c>
      <c r="H45" s="4" t="s">
        <v>2067</v>
      </c>
      <c r="I45" s="2" t="s">
        <v>101</v>
      </c>
      <c r="J45" s="2" t="s">
        <v>824</v>
      </c>
      <c r="K45" s="3">
        <v>558447946.55999994</v>
      </c>
      <c r="L45" s="9">
        <f t="shared" si="3"/>
        <v>558447946.55999994</v>
      </c>
      <c r="M45" s="9">
        <f t="shared" si="5"/>
        <v>558447946.55999994</v>
      </c>
      <c r="N45" s="2" t="s">
        <v>1558</v>
      </c>
      <c r="O45" s="2" t="s">
        <v>693</v>
      </c>
      <c r="P45" s="4" t="s">
        <v>69</v>
      </c>
      <c r="Q45" s="3">
        <f t="shared" si="4"/>
        <v>8016</v>
      </c>
      <c r="R45" s="3">
        <v>8016</v>
      </c>
      <c r="S45" s="3"/>
      <c r="T45" s="3"/>
      <c r="U45" s="2"/>
      <c r="V45" s="2" t="s">
        <v>45</v>
      </c>
      <c r="W45" s="4"/>
      <c r="X45" s="1">
        <v>44652</v>
      </c>
      <c r="Y45" s="1"/>
      <c r="Z45" s="1"/>
      <c r="AA45" s="2" t="s">
        <v>94</v>
      </c>
    </row>
    <row r="46" spans="1:27" ht="75" x14ac:dyDescent="0.25">
      <c r="A46" s="35" t="s">
        <v>1099</v>
      </c>
      <c r="B46" s="6" t="s">
        <v>1138</v>
      </c>
      <c r="C46" s="1">
        <v>44599</v>
      </c>
      <c r="D46" s="4" t="s">
        <v>63</v>
      </c>
      <c r="E46" s="6" t="s">
        <v>1949</v>
      </c>
      <c r="F46" s="40" t="s">
        <v>1948</v>
      </c>
      <c r="G46" s="1">
        <v>44622</v>
      </c>
      <c r="H46" s="4" t="s">
        <v>1547</v>
      </c>
      <c r="I46" s="2" t="s">
        <v>100</v>
      </c>
      <c r="J46" s="2" t="s">
        <v>880</v>
      </c>
      <c r="K46" s="3">
        <v>62240824.799999997</v>
      </c>
      <c r="L46" s="9">
        <f t="shared" si="3"/>
        <v>62240824.799999997</v>
      </c>
      <c r="M46" s="9">
        <f t="shared" si="5"/>
        <v>62240824.799999997</v>
      </c>
      <c r="N46" s="2" t="s">
        <v>1546</v>
      </c>
      <c r="O46" s="2" t="s">
        <v>670</v>
      </c>
      <c r="P46" s="4" t="s">
        <v>69</v>
      </c>
      <c r="Q46" s="3">
        <f t="shared" si="4"/>
        <v>7918680</v>
      </c>
      <c r="R46" s="3">
        <v>4549320</v>
      </c>
      <c r="S46" s="3">
        <v>3369360</v>
      </c>
      <c r="T46" s="3"/>
      <c r="U46" s="2"/>
      <c r="V46" s="2" t="s">
        <v>45</v>
      </c>
      <c r="W46" s="4"/>
      <c r="X46" s="1">
        <v>44652</v>
      </c>
      <c r="Y46" s="1">
        <v>44774</v>
      </c>
      <c r="Z46" s="1"/>
      <c r="AA46" s="2" t="s">
        <v>94</v>
      </c>
    </row>
    <row r="47" spans="1:27" ht="157.5" x14ac:dyDescent="0.25">
      <c r="A47" s="35" t="s">
        <v>1113</v>
      </c>
      <c r="B47" s="6" t="s">
        <v>1137</v>
      </c>
      <c r="C47" s="1">
        <v>44599</v>
      </c>
      <c r="D47" s="4" t="s">
        <v>1530</v>
      </c>
      <c r="E47" s="6" t="s">
        <v>1951</v>
      </c>
      <c r="F47" s="40" t="s">
        <v>1950</v>
      </c>
      <c r="G47" s="1">
        <v>44623</v>
      </c>
      <c r="H47" s="4" t="s">
        <v>1572</v>
      </c>
      <c r="I47" s="2" t="s">
        <v>1573</v>
      </c>
      <c r="J47" s="2" t="s">
        <v>809</v>
      </c>
      <c r="K47" s="3">
        <v>68944737.599999994</v>
      </c>
      <c r="L47" s="9">
        <f t="shared" si="3"/>
        <v>68944737.599999994</v>
      </c>
      <c r="M47" s="9">
        <f t="shared" si="5"/>
        <v>68944737.599999994</v>
      </c>
      <c r="N47" s="2" t="s">
        <v>1574</v>
      </c>
      <c r="O47" s="2" t="s">
        <v>1575</v>
      </c>
      <c r="P47" s="4" t="s">
        <v>69</v>
      </c>
      <c r="Q47" s="3">
        <f t="shared" si="4"/>
        <v>2127924</v>
      </c>
      <c r="R47" s="3">
        <v>2127924</v>
      </c>
      <c r="S47" s="3"/>
      <c r="T47" s="3"/>
      <c r="U47" s="2"/>
      <c r="V47" s="2" t="s">
        <v>45</v>
      </c>
      <c r="W47" s="4"/>
      <c r="X47" s="1">
        <v>44743</v>
      </c>
      <c r="Y47" s="1"/>
      <c r="Z47" s="1"/>
      <c r="AA47" s="2" t="s">
        <v>94</v>
      </c>
    </row>
    <row r="48" spans="1:27" ht="75" x14ac:dyDescent="0.25">
      <c r="A48" s="35" t="s">
        <v>1095</v>
      </c>
      <c r="B48" s="6" t="s">
        <v>1136</v>
      </c>
      <c r="C48" s="1">
        <v>44599</v>
      </c>
      <c r="D48" s="4" t="s">
        <v>63</v>
      </c>
      <c r="E48" s="6" t="s">
        <v>1953</v>
      </c>
      <c r="F48" s="40" t="s">
        <v>1952</v>
      </c>
      <c r="G48" s="1">
        <v>44622</v>
      </c>
      <c r="H48" s="6" t="s">
        <v>1548</v>
      </c>
      <c r="I48" s="2" t="s">
        <v>104</v>
      </c>
      <c r="J48" s="2" t="s">
        <v>973</v>
      </c>
      <c r="K48" s="3">
        <v>41124002.399999999</v>
      </c>
      <c r="L48" s="9">
        <f t="shared" ref="L48:L79" si="6">K48</f>
        <v>41124002.399999999</v>
      </c>
      <c r="M48" s="9">
        <f t="shared" si="5"/>
        <v>41124002.399999999</v>
      </c>
      <c r="N48" s="2" t="s">
        <v>1555</v>
      </c>
      <c r="O48" s="2" t="s">
        <v>748</v>
      </c>
      <c r="P48" s="4" t="s">
        <v>69</v>
      </c>
      <c r="Q48" s="3">
        <f t="shared" si="4"/>
        <v>256560</v>
      </c>
      <c r="R48" s="3">
        <v>194880</v>
      </c>
      <c r="S48" s="3">
        <v>61680</v>
      </c>
      <c r="T48" s="3"/>
      <c r="U48" s="2"/>
      <c r="V48" s="2" t="s">
        <v>742</v>
      </c>
      <c r="W48" s="4"/>
      <c r="X48" s="1">
        <v>44713</v>
      </c>
      <c r="Y48" s="1">
        <v>44880</v>
      </c>
      <c r="Z48" s="1"/>
      <c r="AA48" s="2" t="s">
        <v>94</v>
      </c>
    </row>
    <row r="49" spans="1:27" ht="75" x14ac:dyDescent="0.25">
      <c r="A49" s="35" t="s">
        <v>1108</v>
      </c>
      <c r="B49" s="6" t="s">
        <v>1135</v>
      </c>
      <c r="C49" s="1">
        <v>44599</v>
      </c>
      <c r="D49" s="4" t="s">
        <v>63</v>
      </c>
      <c r="E49" s="6" t="s">
        <v>1955</v>
      </c>
      <c r="F49" s="40" t="s">
        <v>1954</v>
      </c>
      <c r="G49" s="1">
        <v>44622</v>
      </c>
      <c r="H49" s="6" t="s">
        <v>1554</v>
      </c>
      <c r="I49" s="2" t="s">
        <v>104</v>
      </c>
      <c r="J49" s="2" t="s">
        <v>860</v>
      </c>
      <c r="K49" s="3">
        <v>148929694.47999999</v>
      </c>
      <c r="L49" s="9">
        <f t="shared" si="6"/>
        <v>148929694.47999999</v>
      </c>
      <c r="M49" s="9">
        <f t="shared" si="5"/>
        <v>148929694.47999999</v>
      </c>
      <c r="N49" s="2" t="s">
        <v>1557</v>
      </c>
      <c r="O49" s="2" t="s">
        <v>670</v>
      </c>
      <c r="P49" s="4" t="s">
        <v>69</v>
      </c>
      <c r="Q49" s="3">
        <f t="shared" si="4"/>
        <v>99764</v>
      </c>
      <c r="R49" s="3">
        <v>99764</v>
      </c>
      <c r="S49" s="3"/>
      <c r="T49" s="3"/>
      <c r="U49" s="2"/>
      <c r="V49" s="2" t="s">
        <v>45</v>
      </c>
      <c r="W49" s="4"/>
      <c r="X49" s="1">
        <v>44652</v>
      </c>
      <c r="Y49" s="1"/>
      <c r="Z49" s="1"/>
      <c r="AA49" s="2" t="s">
        <v>94</v>
      </c>
    </row>
    <row r="50" spans="1:27" ht="75" x14ac:dyDescent="0.25">
      <c r="A50" s="35" t="s">
        <v>1100</v>
      </c>
      <c r="B50" s="6" t="s">
        <v>1134</v>
      </c>
      <c r="C50" s="1">
        <v>44599</v>
      </c>
      <c r="D50" s="4" t="s">
        <v>63</v>
      </c>
      <c r="E50" s="6" t="s">
        <v>1957</v>
      </c>
      <c r="F50" s="40" t="s">
        <v>1956</v>
      </c>
      <c r="G50" s="1">
        <v>44623</v>
      </c>
      <c r="H50" s="6" t="s">
        <v>1576</v>
      </c>
      <c r="I50" s="2" t="s">
        <v>622</v>
      </c>
      <c r="J50" s="2" t="s">
        <v>868</v>
      </c>
      <c r="K50" s="3">
        <v>3358649</v>
      </c>
      <c r="L50" s="9">
        <f t="shared" si="6"/>
        <v>3358649</v>
      </c>
      <c r="M50" s="9">
        <f t="shared" si="5"/>
        <v>3358649</v>
      </c>
      <c r="N50" s="2" t="s">
        <v>1578</v>
      </c>
      <c r="O50" s="2" t="s">
        <v>849</v>
      </c>
      <c r="P50" s="4" t="s">
        <v>49</v>
      </c>
      <c r="Q50" s="3">
        <f t="shared" si="4"/>
        <v>3535420</v>
      </c>
      <c r="R50" s="3">
        <v>2031840</v>
      </c>
      <c r="S50" s="3">
        <v>1503580</v>
      </c>
      <c r="T50" s="3"/>
      <c r="U50" s="2"/>
      <c r="V50" s="2" t="s">
        <v>45</v>
      </c>
      <c r="W50" s="4"/>
      <c r="X50" s="1">
        <v>44652</v>
      </c>
      <c r="Y50" s="1">
        <v>44774</v>
      </c>
      <c r="Z50" s="1"/>
      <c r="AA50" s="2" t="s">
        <v>94</v>
      </c>
    </row>
    <row r="51" spans="1:27" ht="110.25" customHeight="1" x14ac:dyDescent="0.25">
      <c r="A51" s="35" t="s">
        <v>1105</v>
      </c>
      <c r="B51" s="6" t="s">
        <v>1133</v>
      </c>
      <c r="C51" s="1">
        <v>44599</v>
      </c>
      <c r="D51" s="4">
        <v>1416</v>
      </c>
      <c r="E51" s="6" t="s">
        <v>1959</v>
      </c>
      <c r="F51" s="40" t="s">
        <v>1958</v>
      </c>
      <c r="G51" s="1">
        <v>44622</v>
      </c>
      <c r="H51" s="6" t="s">
        <v>1549</v>
      </c>
      <c r="I51" s="2" t="s">
        <v>101</v>
      </c>
      <c r="J51" s="2" t="s">
        <v>823</v>
      </c>
      <c r="K51" s="3">
        <v>32394996.899999999</v>
      </c>
      <c r="L51" s="9">
        <f t="shared" si="6"/>
        <v>32394996.899999999</v>
      </c>
      <c r="M51" s="9">
        <f t="shared" si="5"/>
        <v>32394996.899999999</v>
      </c>
      <c r="N51" s="2" t="s">
        <v>1558</v>
      </c>
      <c r="O51" s="2" t="s">
        <v>693</v>
      </c>
      <c r="P51" s="4" t="s">
        <v>69</v>
      </c>
      <c r="Q51" s="3">
        <f t="shared" si="4"/>
        <v>465</v>
      </c>
      <c r="R51" s="3">
        <v>465</v>
      </c>
      <c r="S51" s="3"/>
      <c r="T51" s="3"/>
      <c r="U51" s="2"/>
      <c r="V51" s="2" t="s">
        <v>58</v>
      </c>
      <c r="W51" s="4"/>
      <c r="X51" s="1">
        <v>44652</v>
      </c>
      <c r="Y51" s="1">
        <v>44743</v>
      </c>
      <c r="Z51" s="1"/>
      <c r="AA51" s="2" t="s">
        <v>94</v>
      </c>
    </row>
    <row r="52" spans="1:27" ht="75" x14ac:dyDescent="0.2">
      <c r="A52" s="35" t="s">
        <v>1092</v>
      </c>
      <c r="B52" s="6" t="s">
        <v>1132</v>
      </c>
      <c r="C52" s="1">
        <v>44599</v>
      </c>
      <c r="D52" s="4" t="s">
        <v>63</v>
      </c>
      <c r="E52" s="6" t="s">
        <v>1961</v>
      </c>
      <c r="F52" s="40" t="s">
        <v>1960</v>
      </c>
      <c r="G52" s="1">
        <v>44622</v>
      </c>
      <c r="H52" s="6" t="s">
        <v>1550</v>
      </c>
      <c r="I52" s="53" t="s">
        <v>100</v>
      </c>
      <c r="J52" s="54" t="s">
        <v>854</v>
      </c>
      <c r="K52" s="3">
        <v>169174882.80000001</v>
      </c>
      <c r="L52" s="9">
        <f t="shared" si="6"/>
        <v>169174882.80000001</v>
      </c>
      <c r="M52" s="9">
        <f t="shared" si="5"/>
        <v>169174882.80000001</v>
      </c>
      <c r="N52" s="2" t="s">
        <v>60</v>
      </c>
      <c r="O52" s="2" t="s">
        <v>1556</v>
      </c>
      <c r="P52" s="4" t="s">
        <v>69</v>
      </c>
      <c r="Q52" s="3">
        <f t="shared" si="4"/>
        <v>1323540</v>
      </c>
      <c r="R52" s="3">
        <v>323460</v>
      </c>
      <c r="S52" s="3">
        <v>1000080</v>
      </c>
      <c r="T52" s="3"/>
      <c r="U52" s="2"/>
      <c r="V52" s="2" t="s">
        <v>681</v>
      </c>
      <c r="W52" s="4"/>
      <c r="X52" s="1">
        <v>44652</v>
      </c>
      <c r="Y52" s="1">
        <v>44743</v>
      </c>
      <c r="Z52" s="1"/>
      <c r="AA52" s="2" t="s">
        <v>94</v>
      </c>
    </row>
    <row r="53" spans="1:27" ht="75" x14ac:dyDescent="0.25">
      <c r="A53" s="35" t="s">
        <v>1091</v>
      </c>
      <c r="B53" s="6" t="s">
        <v>1131</v>
      </c>
      <c r="C53" s="1">
        <v>44599</v>
      </c>
      <c r="D53" s="4" t="s">
        <v>63</v>
      </c>
      <c r="E53" s="6" t="s">
        <v>1963</v>
      </c>
      <c r="F53" s="40" t="s">
        <v>1962</v>
      </c>
      <c r="G53" s="1">
        <v>44622</v>
      </c>
      <c r="H53" s="6" t="s">
        <v>1551</v>
      </c>
      <c r="I53" s="53" t="s">
        <v>100</v>
      </c>
      <c r="J53" s="2" t="s">
        <v>867</v>
      </c>
      <c r="K53" s="3">
        <v>81586985.480000004</v>
      </c>
      <c r="L53" s="9">
        <f t="shared" si="6"/>
        <v>81586985.480000004</v>
      </c>
      <c r="M53" s="9">
        <f t="shared" si="5"/>
        <v>81586985.480000004</v>
      </c>
      <c r="N53" s="2" t="s">
        <v>1559</v>
      </c>
      <c r="O53" s="2" t="s">
        <v>670</v>
      </c>
      <c r="P53" s="4"/>
      <c r="Q53" s="3">
        <f t="shared" si="4"/>
        <v>28028</v>
      </c>
      <c r="R53" s="3">
        <v>28028</v>
      </c>
      <c r="S53" s="3"/>
      <c r="T53" s="3"/>
      <c r="U53" s="2"/>
      <c r="V53" s="2" t="s">
        <v>62</v>
      </c>
      <c r="W53" s="4"/>
      <c r="X53" s="1">
        <v>44652</v>
      </c>
      <c r="Y53" s="1"/>
      <c r="Z53" s="1"/>
      <c r="AA53" s="2" t="s">
        <v>94</v>
      </c>
    </row>
    <row r="54" spans="1:27" ht="75" x14ac:dyDescent="0.25">
      <c r="A54" s="35" t="s">
        <v>1087</v>
      </c>
      <c r="B54" s="6" t="s">
        <v>1130</v>
      </c>
      <c r="C54" s="1">
        <v>44599</v>
      </c>
      <c r="D54" s="4" t="s">
        <v>63</v>
      </c>
      <c r="E54" s="6" t="s">
        <v>1965</v>
      </c>
      <c r="F54" s="40" t="s">
        <v>1964</v>
      </c>
      <c r="G54" s="1">
        <v>44623</v>
      </c>
      <c r="H54" s="6" t="s">
        <v>1577</v>
      </c>
      <c r="I54" s="53" t="s">
        <v>622</v>
      </c>
      <c r="J54" s="2" t="s">
        <v>857</v>
      </c>
      <c r="K54" s="3">
        <v>3142560.48</v>
      </c>
      <c r="L54" s="9">
        <f t="shared" si="6"/>
        <v>3142560.48</v>
      </c>
      <c r="M54" s="9">
        <f t="shared" si="5"/>
        <v>3142560.48</v>
      </c>
      <c r="N54" s="2" t="s">
        <v>1579</v>
      </c>
      <c r="O54" s="2" t="s">
        <v>849</v>
      </c>
      <c r="P54" s="4" t="s">
        <v>49</v>
      </c>
      <c r="Q54" s="3">
        <f t="shared" si="4"/>
        <v>6547001</v>
      </c>
      <c r="R54" s="3">
        <v>2126158</v>
      </c>
      <c r="S54" s="3">
        <v>4420843</v>
      </c>
      <c r="T54" s="3"/>
      <c r="U54" s="2"/>
      <c r="V54" s="2" t="s">
        <v>45</v>
      </c>
      <c r="W54" s="4"/>
      <c r="X54" s="1">
        <v>44652</v>
      </c>
      <c r="Y54" s="1">
        <v>44743</v>
      </c>
      <c r="Z54" s="1"/>
      <c r="AA54" s="2" t="s">
        <v>94</v>
      </c>
    </row>
    <row r="55" spans="1:27" ht="47.25" x14ac:dyDescent="0.25">
      <c r="A55" s="35" t="s">
        <v>1094</v>
      </c>
      <c r="B55" s="6" t="s">
        <v>1175</v>
      </c>
      <c r="C55" s="1">
        <v>44600</v>
      </c>
      <c r="D55" s="4">
        <v>1688</v>
      </c>
      <c r="E55" s="6" t="s">
        <v>641</v>
      </c>
      <c r="F55" s="2" t="s">
        <v>641</v>
      </c>
      <c r="G55" s="1" t="s">
        <v>641</v>
      </c>
      <c r="H55" s="4" t="s">
        <v>641</v>
      </c>
      <c r="I55" s="2" t="s">
        <v>641</v>
      </c>
      <c r="J55" s="2" t="s">
        <v>816</v>
      </c>
      <c r="K55" s="3">
        <v>0</v>
      </c>
      <c r="L55" s="9">
        <f t="shared" si="6"/>
        <v>0</v>
      </c>
      <c r="M55" s="9">
        <f t="shared" si="5"/>
        <v>0</v>
      </c>
      <c r="N55" s="2"/>
      <c r="O55" s="2"/>
      <c r="P55" s="4" t="s">
        <v>592</v>
      </c>
      <c r="Q55" s="3">
        <f t="shared" si="4"/>
        <v>6062870</v>
      </c>
      <c r="R55" s="3">
        <v>1200000</v>
      </c>
      <c r="S55" s="3">
        <v>1832800</v>
      </c>
      <c r="T55" s="3">
        <v>3030070</v>
      </c>
      <c r="U55" s="2"/>
      <c r="V55" s="2"/>
      <c r="W55" s="4"/>
      <c r="X55" s="1">
        <v>44682</v>
      </c>
      <c r="Y55" s="1">
        <v>44743</v>
      </c>
      <c r="Z55" s="1">
        <v>44880</v>
      </c>
      <c r="AA55" s="2"/>
    </row>
    <row r="56" spans="1:27" ht="75" x14ac:dyDescent="0.25">
      <c r="A56" s="35" t="s">
        <v>1096</v>
      </c>
      <c r="B56" s="6" t="s">
        <v>1174</v>
      </c>
      <c r="C56" s="1">
        <v>44600</v>
      </c>
      <c r="D56" s="4" t="s">
        <v>63</v>
      </c>
      <c r="E56" s="6" t="s">
        <v>1967</v>
      </c>
      <c r="F56" s="40" t="s">
        <v>1966</v>
      </c>
      <c r="G56" s="1">
        <v>44622</v>
      </c>
      <c r="H56" s="6" t="s">
        <v>1552</v>
      </c>
      <c r="I56" s="2" t="s">
        <v>100</v>
      </c>
      <c r="J56" s="2" t="s">
        <v>864</v>
      </c>
      <c r="K56" s="3">
        <v>157690.29999999999</v>
      </c>
      <c r="L56" s="9">
        <f t="shared" si="6"/>
        <v>157690.29999999999</v>
      </c>
      <c r="M56" s="9">
        <f t="shared" si="5"/>
        <v>157690.29999999999</v>
      </c>
      <c r="N56" s="2" t="s">
        <v>1546</v>
      </c>
      <c r="O56" s="2" t="s">
        <v>670</v>
      </c>
      <c r="P56" s="4" t="s">
        <v>69</v>
      </c>
      <c r="Q56" s="3">
        <f t="shared" si="4"/>
        <v>25070</v>
      </c>
      <c r="R56" s="3">
        <v>14400</v>
      </c>
      <c r="S56" s="3">
        <v>10670</v>
      </c>
      <c r="T56" s="3"/>
      <c r="U56" s="2"/>
      <c r="V56" s="2" t="s">
        <v>45</v>
      </c>
      <c r="W56" s="4"/>
      <c r="X56" s="1">
        <v>44652</v>
      </c>
      <c r="Y56" s="1">
        <v>44774</v>
      </c>
      <c r="Z56" s="1"/>
      <c r="AA56" s="2" t="s">
        <v>94</v>
      </c>
    </row>
    <row r="57" spans="1:27" ht="75" x14ac:dyDescent="0.25">
      <c r="A57" s="35" t="s">
        <v>1103</v>
      </c>
      <c r="B57" s="6" t="s">
        <v>1173</v>
      </c>
      <c r="C57" s="1">
        <v>44600</v>
      </c>
      <c r="D57" s="4" t="s">
        <v>63</v>
      </c>
      <c r="E57" s="6" t="s">
        <v>1969</v>
      </c>
      <c r="F57" s="40" t="s">
        <v>1968</v>
      </c>
      <c r="G57" s="1">
        <v>44625</v>
      </c>
      <c r="H57" s="4" t="s">
        <v>1633</v>
      </c>
      <c r="I57" s="2" t="s">
        <v>104</v>
      </c>
      <c r="J57" s="2" t="s">
        <v>1102</v>
      </c>
      <c r="K57" s="3">
        <v>6620839.2000000002</v>
      </c>
      <c r="L57" s="9">
        <f t="shared" si="6"/>
        <v>6620839.2000000002</v>
      </c>
      <c r="M57" s="9">
        <f t="shared" si="5"/>
        <v>6620839.2000000002</v>
      </c>
      <c r="N57" s="2" t="s">
        <v>1555</v>
      </c>
      <c r="O57" s="2" t="s">
        <v>748</v>
      </c>
      <c r="P57" s="4" t="s">
        <v>69</v>
      </c>
      <c r="Q57" s="3">
        <f t="shared" si="4"/>
        <v>102840</v>
      </c>
      <c r="R57" s="3">
        <v>102840</v>
      </c>
      <c r="S57" s="3"/>
      <c r="T57" s="3"/>
      <c r="U57" s="2"/>
      <c r="V57" s="2" t="s">
        <v>742</v>
      </c>
      <c r="W57" s="4"/>
      <c r="X57" s="1">
        <v>44713</v>
      </c>
      <c r="Y57" s="1"/>
      <c r="Z57" s="1"/>
      <c r="AA57" s="2" t="s">
        <v>94</v>
      </c>
    </row>
    <row r="58" spans="1:27" ht="75" x14ac:dyDescent="0.25">
      <c r="A58" s="35" t="s">
        <v>1098</v>
      </c>
      <c r="B58" s="6" t="s">
        <v>1172</v>
      </c>
      <c r="C58" s="1">
        <v>44600</v>
      </c>
      <c r="D58" s="4" t="s">
        <v>63</v>
      </c>
      <c r="E58" s="6" t="s">
        <v>1971</v>
      </c>
      <c r="F58" s="40" t="s">
        <v>1970</v>
      </c>
      <c r="G58" s="1">
        <v>44622</v>
      </c>
      <c r="H58" s="6" t="s">
        <v>1553</v>
      </c>
      <c r="I58" s="53" t="s">
        <v>100</v>
      </c>
      <c r="J58" s="2" t="s">
        <v>861</v>
      </c>
      <c r="K58" s="3">
        <v>318044.3</v>
      </c>
      <c r="L58" s="9">
        <f t="shared" si="6"/>
        <v>318044.3</v>
      </c>
      <c r="M58" s="9">
        <f t="shared" si="5"/>
        <v>318044.3</v>
      </c>
      <c r="N58" s="2" t="s">
        <v>1546</v>
      </c>
      <c r="O58" s="2" t="s">
        <v>670</v>
      </c>
      <c r="P58" s="4" t="s">
        <v>69</v>
      </c>
      <c r="Q58" s="3">
        <f t="shared" si="4"/>
        <v>96670</v>
      </c>
      <c r="R58" s="3">
        <v>55500</v>
      </c>
      <c r="S58" s="3">
        <v>41170</v>
      </c>
      <c r="T58" s="3"/>
      <c r="U58" s="2"/>
      <c r="V58" s="2" t="s">
        <v>45</v>
      </c>
      <c r="W58" s="4"/>
      <c r="X58" s="1">
        <v>44652</v>
      </c>
      <c r="Y58" s="1">
        <v>44774</v>
      </c>
      <c r="Z58" s="1"/>
      <c r="AA58" s="2" t="s">
        <v>94</v>
      </c>
    </row>
    <row r="59" spans="1:27" ht="47.25" x14ac:dyDescent="0.25">
      <c r="A59" s="35" t="s">
        <v>1101</v>
      </c>
      <c r="B59" s="6" t="s">
        <v>1176</v>
      </c>
      <c r="C59" s="1">
        <v>44600</v>
      </c>
      <c r="D59" s="4" t="s">
        <v>63</v>
      </c>
      <c r="E59" s="6" t="s">
        <v>641</v>
      </c>
      <c r="F59" s="2" t="s">
        <v>641</v>
      </c>
      <c r="G59" s="1" t="s">
        <v>641</v>
      </c>
      <c r="H59" s="4" t="s">
        <v>641</v>
      </c>
      <c r="I59" s="2" t="s">
        <v>641</v>
      </c>
      <c r="J59" s="2" t="s">
        <v>869</v>
      </c>
      <c r="K59" s="3"/>
      <c r="L59" s="9">
        <f t="shared" si="6"/>
        <v>0</v>
      </c>
      <c r="M59" s="9">
        <f t="shared" si="5"/>
        <v>0</v>
      </c>
      <c r="N59" s="2"/>
      <c r="O59" s="2"/>
      <c r="P59" s="4"/>
      <c r="Q59" s="3">
        <f t="shared" si="4"/>
        <v>0</v>
      </c>
      <c r="R59" s="3"/>
      <c r="S59" s="3"/>
      <c r="T59" s="3"/>
      <c r="U59" s="2"/>
      <c r="V59" s="2"/>
      <c r="W59" s="4"/>
      <c r="X59" s="1"/>
      <c r="Y59" s="1"/>
      <c r="Z59" s="1"/>
      <c r="AA59" s="2"/>
    </row>
    <row r="60" spans="1:27" ht="75" x14ac:dyDescent="0.25">
      <c r="A60" s="35" t="s">
        <v>1106</v>
      </c>
      <c r="B60" s="6" t="s">
        <v>1171</v>
      </c>
      <c r="C60" s="1">
        <v>44600</v>
      </c>
      <c r="D60" s="4" t="s">
        <v>63</v>
      </c>
      <c r="E60" s="6" t="s">
        <v>2363</v>
      </c>
      <c r="F60" s="40" t="s">
        <v>1972</v>
      </c>
      <c r="G60" s="1">
        <v>44624</v>
      </c>
      <c r="H60" s="6" t="s">
        <v>1598</v>
      </c>
      <c r="I60" s="2" t="s">
        <v>1600</v>
      </c>
      <c r="J60" s="55" t="s">
        <v>856</v>
      </c>
      <c r="K60" s="3">
        <v>8982664</v>
      </c>
      <c r="L60" s="9">
        <f t="shared" si="6"/>
        <v>8982664</v>
      </c>
      <c r="M60" s="9">
        <f t="shared" si="5"/>
        <v>8982664</v>
      </c>
      <c r="N60" s="2" t="s">
        <v>1601</v>
      </c>
      <c r="O60" s="2" t="s">
        <v>849</v>
      </c>
      <c r="P60" s="4" t="s">
        <v>49</v>
      </c>
      <c r="Q60" s="3">
        <f t="shared" si="4"/>
        <v>3495200</v>
      </c>
      <c r="R60" s="3">
        <v>3000000</v>
      </c>
      <c r="S60" s="3">
        <v>495200</v>
      </c>
      <c r="T60" s="3"/>
      <c r="U60" s="2"/>
      <c r="V60" s="2" t="s">
        <v>45</v>
      </c>
      <c r="W60" s="4"/>
      <c r="X60" s="1">
        <v>44652</v>
      </c>
      <c r="Y60" s="1">
        <v>44805</v>
      </c>
      <c r="Z60" s="1"/>
      <c r="AA60" s="2" t="s">
        <v>94</v>
      </c>
    </row>
    <row r="61" spans="1:27" ht="75" x14ac:dyDescent="0.2">
      <c r="A61" s="35" t="s">
        <v>1090</v>
      </c>
      <c r="B61" s="6" t="s">
        <v>1170</v>
      </c>
      <c r="C61" s="1">
        <v>44600</v>
      </c>
      <c r="D61" s="4" t="s">
        <v>63</v>
      </c>
      <c r="E61" s="6" t="s">
        <v>1974</v>
      </c>
      <c r="F61" s="40" t="s">
        <v>1973</v>
      </c>
      <c r="G61" s="1">
        <v>44625</v>
      </c>
      <c r="H61" s="4" t="s">
        <v>1634</v>
      </c>
      <c r="I61" s="2" t="s">
        <v>104</v>
      </c>
      <c r="J61" s="54" t="s">
        <v>863</v>
      </c>
      <c r="K61" s="3">
        <v>11589512.199999999</v>
      </c>
      <c r="L61" s="9">
        <f t="shared" si="6"/>
        <v>11589512.199999999</v>
      </c>
      <c r="M61" s="9">
        <f t="shared" si="5"/>
        <v>11589512.199999999</v>
      </c>
      <c r="N61" s="2" t="s">
        <v>1557</v>
      </c>
      <c r="O61" s="2" t="s">
        <v>670</v>
      </c>
      <c r="P61" s="4" t="s">
        <v>59</v>
      </c>
      <c r="Q61" s="3">
        <f t="shared" si="4"/>
        <v>12292</v>
      </c>
      <c r="R61" s="3">
        <v>12292</v>
      </c>
      <c r="S61" s="3"/>
      <c r="T61" s="3"/>
      <c r="U61" s="2"/>
      <c r="V61" s="2" t="s">
        <v>45</v>
      </c>
      <c r="W61" s="4"/>
      <c r="X61" s="1">
        <v>44652</v>
      </c>
      <c r="Y61" s="1"/>
      <c r="Z61" s="1"/>
      <c r="AA61" s="2" t="s">
        <v>94</v>
      </c>
    </row>
    <row r="62" spans="1:27" ht="75" x14ac:dyDescent="0.25">
      <c r="A62" s="35" t="s">
        <v>1111</v>
      </c>
      <c r="B62" s="6" t="s">
        <v>1169</v>
      </c>
      <c r="C62" s="1">
        <v>44600</v>
      </c>
      <c r="D62" s="4" t="s">
        <v>1530</v>
      </c>
      <c r="E62" s="6" t="s">
        <v>1976</v>
      </c>
      <c r="F62" s="40" t="s">
        <v>1975</v>
      </c>
      <c r="G62" s="1">
        <v>44625</v>
      </c>
      <c r="H62" s="4" t="s">
        <v>1635</v>
      </c>
      <c r="I62" s="2" t="s">
        <v>1637</v>
      </c>
      <c r="J62" s="2" t="s">
        <v>811</v>
      </c>
      <c r="K62" s="3">
        <v>3230008.8</v>
      </c>
      <c r="L62" s="9">
        <f t="shared" si="6"/>
        <v>3230008.8</v>
      </c>
      <c r="M62" s="9">
        <f t="shared" si="5"/>
        <v>3230008.8</v>
      </c>
      <c r="N62" s="2" t="s">
        <v>1638</v>
      </c>
      <c r="O62" s="2" t="s">
        <v>1639</v>
      </c>
      <c r="P62" s="4" t="s">
        <v>812</v>
      </c>
      <c r="Q62" s="3">
        <f t="shared" si="4"/>
        <v>101445</v>
      </c>
      <c r="R62" s="3">
        <v>101445</v>
      </c>
      <c r="S62" s="3"/>
      <c r="T62" s="3"/>
      <c r="U62" s="2"/>
      <c r="V62" s="2" t="s">
        <v>45</v>
      </c>
      <c r="W62" s="4"/>
      <c r="X62" s="1">
        <v>44743</v>
      </c>
      <c r="Y62" s="1"/>
      <c r="Z62" s="1"/>
      <c r="AA62" s="2" t="s">
        <v>94</v>
      </c>
    </row>
    <row r="63" spans="1:27" ht="75" x14ac:dyDescent="0.25">
      <c r="A63" s="35" t="s">
        <v>1104</v>
      </c>
      <c r="B63" s="6" t="s">
        <v>1168</v>
      </c>
      <c r="C63" s="1">
        <v>44600</v>
      </c>
      <c r="D63" s="4" t="s">
        <v>1530</v>
      </c>
      <c r="E63" s="6" t="s">
        <v>1978</v>
      </c>
      <c r="F63" s="40" t="s">
        <v>1977</v>
      </c>
      <c r="G63" s="1">
        <v>44625</v>
      </c>
      <c r="H63" s="4" t="s">
        <v>1636</v>
      </c>
      <c r="I63" s="2" t="s">
        <v>1640</v>
      </c>
      <c r="J63" s="55" t="s">
        <v>810</v>
      </c>
      <c r="K63" s="3">
        <v>17497576.84</v>
      </c>
      <c r="L63" s="9">
        <f t="shared" si="6"/>
        <v>17497576.84</v>
      </c>
      <c r="M63" s="9">
        <f t="shared" si="5"/>
        <v>17497576.84</v>
      </c>
      <c r="N63" s="2" t="s">
        <v>1641</v>
      </c>
      <c r="O63" s="2" t="s">
        <v>1604</v>
      </c>
      <c r="P63" s="4" t="s">
        <v>49</v>
      </c>
      <c r="Q63" s="3">
        <f t="shared" si="4"/>
        <v>5042820</v>
      </c>
      <c r="R63" s="3">
        <v>5042820</v>
      </c>
      <c r="S63" s="3"/>
      <c r="T63" s="3"/>
      <c r="U63" s="2"/>
      <c r="V63" s="2" t="s">
        <v>45</v>
      </c>
      <c r="W63" s="4"/>
      <c r="X63" s="1">
        <v>44743</v>
      </c>
      <c r="Y63" s="1"/>
      <c r="Z63" s="1"/>
      <c r="AA63" s="2" t="s">
        <v>94</v>
      </c>
    </row>
    <row r="64" spans="1:27" ht="75" x14ac:dyDescent="0.25">
      <c r="A64" s="35" t="s">
        <v>1085</v>
      </c>
      <c r="B64" s="6" t="s">
        <v>1167</v>
      </c>
      <c r="C64" s="1">
        <v>44600</v>
      </c>
      <c r="D64" s="4" t="s">
        <v>63</v>
      </c>
      <c r="E64" s="6" t="s">
        <v>1980</v>
      </c>
      <c r="F64" s="40" t="s">
        <v>1979</v>
      </c>
      <c r="G64" s="1">
        <v>44624</v>
      </c>
      <c r="H64" s="6" t="s">
        <v>1599</v>
      </c>
      <c r="I64" s="2" t="s">
        <v>161</v>
      </c>
      <c r="J64" s="2" t="s">
        <v>865</v>
      </c>
      <c r="K64" s="3">
        <v>12548932</v>
      </c>
      <c r="L64" s="9">
        <f t="shared" si="6"/>
        <v>12548932</v>
      </c>
      <c r="M64" s="9">
        <f t="shared" si="5"/>
        <v>12548932</v>
      </c>
      <c r="N64" s="2" t="s">
        <v>1603</v>
      </c>
      <c r="O64" s="2" t="s">
        <v>1604</v>
      </c>
      <c r="P64" s="4" t="s">
        <v>49</v>
      </c>
      <c r="Q64" s="3">
        <f t="shared" si="4"/>
        <v>675400</v>
      </c>
      <c r="R64" s="3">
        <v>388000</v>
      </c>
      <c r="S64" s="3">
        <v>287400</v>
      </c>
      <c r="T64" s="3"/>
      <c r="U64" s="2"/>
      <c r="V64" s="2" t="s">
        <v>1602</v>
      </c>
      <c r="W64" s="4"/>
      <c r="X64" s="1">
        <v>44713</v>
      </c>
      <c r="Y64" s="1">
        <v>44774</v>
      </c>
      <c r="Z64" s="1"/>
      <c r="AA64" s="2" t="s">
        <v>94</v>
      </c>
    </row>
    <row r="65" spans="1:27" ht="75" x14ac:dyDescent="0.25">
      <c r="A65" s="35" t="s">
        <v>1110</v>
      </c>
      <c r="B65" s="6" t="s">
        <v>1165</v>
      </c>
      <c r="C65" s="1">
        <v>44600</v>
      </c>
      <c r="D65" s="4" t="s">
        <v>63</v>
      </c>
      <c r="E65" s="6" t="s">
        <v>1982</v>
      </c>
      <c r="F65" s="40" t="s">
        <v>1981</v>
      </c>
      <c r="G65" s="1">
        <v>44622</v>
      </c>
      <c r="H65" s="6" t="s">
        <v>1569</v>
      </c>
      <c r="I65" s="2" t="s">
        <v>100</v>
      </c>
      <c r="J65" s="2" t="s">
        <v>1139</v>
      </c>
      <c r="K65" s="3">
        <v>3251082</v>
      </c>
      <c r="L65" s="9">
        <f t="shared" si="6"/>
        <v>3251082</v>
      </c>
      <c r="M65" s="9">
        <f t="shared" si="5"/>
        <v>3251082</v>
      </c>
      <c r="N65" s="2" t="s">
        <v>1571</v>
      </c>
      <c r="O65" s="2" t="s">
        <v>693</v>
      </c>
      <c r="P65" s="4" t="s">
        <v>69</v>
      </c>
      <c r="Q65" s="3">
        <f t="shared" si="4"/>
        <v>245550</v>
      </c>
      <c r="R65" s="3">
        <v>129360</v>
      </c>
      <c r="S65" s="3">
        <v>116190</v>
      </c>
      <c r="T65" s="3"/>
      <c r="U65" s="2"/>
      <c r="V65" s="2" t="s">
        <v>45</v>
      </c>
      <c r="W65" s="4"/>
      <c r="X65" s="1">
        <v>44652</v>
      </c>
      <c r="Y65" s="1">
        <v>44743</v>
      </c>
      <c r="Z65" s="1"/>
      <c r="AA65" s="2" t="s">
        <v>94</v>
      </c>
    </row>
    <row r="66" spans="1:27" ht="94.5" x14ac:dyDescent="0.25">
      <c r="A66" s="35" t="s">
        <v>1097</v>
      </c>
      <c r="B66" s="6" t="s">
        <v>1164</v>
      </c>
      <c r="C66" s="1">
        <v>44600</v>
      </c>
      <c r="D66" s="4" t="s">
        <v>1530</v>
      </c>
      <c r="E66" s="6" t="s">
        <v>641</v>
      </c>
      <c r="F66" s="40" t="s">
        <v>1983</v>
      </c>
      <c r="G66" s="1" t="s">
        <v>641</v>
      </c>
      <c r="H66" s="4" t="s">
        <v>641</v>
      </c>
      <c r="I66" s="2" t="s">
        <v>641</v>
      </c>
      <c r="J66" s="2" t="s">
        <v>852</v>
      </c>
      <c r="K66" s="3"/>
      <c r="L66" s="9">
        <f t="shared" si="6"/>
        <v>0</v>
      </c>
      <c r="M66" s="9">
        <f t="shared" si="5"/>
        <v>0</v>
      </c>
      <c r="N66" s="2"/>
      <c r="O66" s="2"/>
      <c r="P66" s="4"/>
      <c r="Q66" s="3">
        <f t="shared" si="4"/>
        <v>0</v>
      </c>
      <c r="R66" s="3"/>
      <c r="S66" s="3"/>
      <c r="T66" s="3"/>
      <c r="U66" s="2"/>
      <c r="V66" s="2"/>
      <c r="W66" s="4"/>
      <c r="X66" s="1"/>
      <c r="Y66" s="1"/>
      <c r="Z66" s="1"/>
      <c r="AA66" s="2"/>
    </row>
    <row r="67" spans="1:27" ht="126" x14ac:dyDescent="0.25">
      <c r="A67" s="35" t="s">
        <v>1079</v>
      </c>
      <c r="B67" s="6" t="s">
        <v>1166</v>
      </c>
      <c r="C67" s="1">
        <v>44600</v>
      </c>
      <c r="D67" s="4" t="s">
        <v>63</v>
      </c>
      <c r="E67" s="6" t="s">
        <v>1985</v>
      </c>
      <c r="F67" s="40" t="s">
        <v>1984</v>
      </c>
      <c r="G67" s="1">
        <v>44631</v>
      </c>
      <c r="H67" s="4" t="s">
        <v>1789</v>
      </c>
      <c r="I67" s="2" t="s">
        <v>622</v>
      </c>
      <c r="J67" s="2" t="s">
        <v>889</v>
      </c>
      <c r="K67" s="3">
        <v>522482798.13</v>
      </c>
      <c r="L67" s="9">
        <f t="shared" si="6"/>
        <v>522482798.13</v>
      </c>
      <c r="M67" s="9">
        <f t="shared" si="5"/>
        <v>522482798.13</v>
      </c>
      <c r="N67" s="2" t="s">
        <v>1790</v>
      </c>
      <c r="O67" s="2" t="s">
        <v>1791</v>
      </c>
      <c r="P67" s="4" t="s">
        <v>69</v>
      </c>
      <c r="Q67" s="3">
        <f t="shared" ref="Q67:Q98" si="7">R67+S67+T67</f>
        <v>36008463</v>
      </c>
      <c r="R67" s="3">
        <v>10281963</v>
      </c>
      <c r="S67" s="3">
        <v>25726500</v>
      </c>
      <c r="T67" s="3"/>
      <c r="U67" s="2"/>
      <c r="V67" s="2" t="s">
        <v>45</v>
      </c>
      <c r="W67" s="4"/>
      <c r="X67" s="1">
        <v>44652</v>
      </c>
      <c r="Y67" s="1">
        <v>44774</v>
      </c>
      <c r="Z67" s="1"/>
      <c r="AA67" s="2" t="s">
        <v>94</v>
      </c>
    </row>
    <row r="68" spans="1:27" ht="75" x14ac:dyDescent="0.25">
      <c r="A68" s="35" t="s">
        <v>1075</v>
      </c>
      <c r="B68" s="6" t="s">
        <v>1158</v>
      </c>
      <c r="C68" s="1">
        <v>44600</v>
      </c>
      <c r="D68" s="4" t="s">
        <v>63</v>
      </c>
      <c r="E68" s="6" t="s">
        <v>1987</v>
      </c>
      <c r="F68" s="40" t="s">
        <v>1986</v>
      </c>
      <c r="G68" s="1">
        <v>44630</v>
      </c>
      <c r="H68" s="4" t="s">
        <v>1750</v>
      </c>
      <c r="I68" s="2" t="s">
        <v>104</v>
      </c>
      <c r="J68" s="2" t="s">
        <v>1033</v>
      </c>
      <c r="K68" s="3">
        <v>484014139.19999999</v>
      </c>
      <c r="L68" s="9">
        <f t="shared" si="6"/>
        <v>484014139.19999999</v>
      </c>
      <c r="M68" s="9">
        <f t="shared" si="5"/>
        <v>484014139.19999999</v>
      </c>
      <c r="N68" s="2" t="s">
        <v>1752</v>
      </c>
      <c r="O68" s="2" t="s">
        <v>1753</v>
      </c>
      <c r="P68" s="4" t="s">
        <v>69</v>
      </c>
      <c r="Q68" s="3">
        <f t="shared" si="7"/>
        <v>2218620</v>
      </c>
      <c r="R68" s="3">
        <v>1561200</v>
      </c>
      <c r="S68" s="3">
        <v>657420</v>
      </c>
      <c r="T68" s="3"/>
      <c r="U68" s="2"/>
      <c r="V68" s="2" t="s">
        <v>45</v>
      </c>
      <c r="W68" s="4"/>
      <c r="X68" s="1">
        <v>44757</v>
      </c>
      <c r="Y68" s="1">
        <v>44866</v>
      </c>
      <c r="Z68" s="1"/>
      <c r="AA68" s="2" t="s">
        <v>94</v>
      </c>
    </row>
    <row r="69" spans="1:27" ht="75" x14ac:dyDescent="0.25">
      <c r="A69" s="35" t="s">
        <v>1082</v>
      </c>
      <c r="B69" s="6" t="s">
        <v>1161</v>
      </c>
      <c r="C69" s="1">
        <v>44600</v>
      </c>
      <c r="D69" s="4" t="s">
        <v>63</v>
      </c>
      <c r="E69" s="6" t="s">
        <v>641</v>
      </c>
      <c r="F69" s="40" t="s">
        <v>1988</v>
      </c>
      <c r="G69" s="1" t="s">
        <v>641</v>
      </c>
      <c r="H69" s="4" t="s">
        <v>641</v>
      </c>
      <c r="I69" s="2" t="s">
        <v>641</v>
      </c>
      <c r="J69" s="2" t="s">
        <v>1033</v>
      </c>
      <c r="K69" s="3"/>
      <c r="L69" s="9">
        <f t="shared" si="6"/>
        <v>0</v>
      </c>
      <c r="M69" s="9">
        <f t="shared" si="5"/>
        <v>0</v>
      </c>
      <c r="N69" s="2"/>
      <c r="O69" s="2"/>
      <c r="P69" s="4"/>
      <c r="Q69" s="3">
        <f t="shared" si="7"/>
        <v>0</v>
      </c>
      <c r="R69" s="3"/>
      <c r="S69" s="3"/>
      <c r="T69" s="3"/>
      <c r="U69" s="2"/>
      <c r="V69" s="2"/>
      <c r="W69" s="4"/>
      <c r="X69" s="1"/>
      <c r="Y69" s="1"/>
      <c r="Z69" s="1"/>
      <c r="AA69" s="2"/>
    </row>
    <row r="70" spans="1:27" ht="75" x14ac:dyDescent="0.25">
      <c r="A70" s="35" t="s">
        <v>1074</v>
      </c>
      <c r="B70" s="6" t="s">
        <v>1159</v>
      </c>
      <c r="C70" s="1">
        <v>44600</v>
      </c>
      <c r="D70" s="4" t="s">
        <v>63</v>
      </c>
      <c r="E70" s="6" t="s">
        <v>1990</v>
      </c>
      <c r="F70" s="40" t="s">
        <v>1989</v>
      </c>
      <c r="G70" s="1">
        <v>44630</v>
      </c>
      <c r="H70" s="4" t="s">
        <v>1751</v>
      </c>
      <c r="I70" s="2" t="s">
        <v>104</v>
      </c>
      <c r="J70" s="2" t="s">
        <v>1033</v>
      </c>
      <c r="K70" s="3">
        <v>486023392.80000001</v>
      </c>
      <c r="L70" s="9">
        <f t="shared" si="6"/>
        <v>486023392.80000001</v>
      </c>
      <c r="M70" s="9">
        <f t="shared" si="5"/>
        <v>486023392.80000001</v>
      </c>
      <c r="N70" s="2" t="s">
        <v>1752</v>
      </c>
      <c r="O70" s="2" t="s">
        <v>1753</v>
      </c>
      <c r="P70" s="4" t="s">
        <v>69</v>
      </c>
      <c r="Q70" s="3">
        <f t="shared" si="7"/>
        <v>2227830</v>
      </c>
      <c r="R70" s="3">
        <v>1567650</v>
      </c>
      <c r="S70" s="3">
        <v>660180</v>
      </c>
      <c r="T70" s="3"/>
      <c r="U70" s="2"/>
      <c r="V70" s="2" t="s">
        <v>45</v>
      </c>
      <c r="W70" s="4"/>
      <c r="X70" s="1">
        <v>44757</v>
      </c>
      <c r="Y70" s="1">
        <v>44866</v>
      </c>
      <c r="Z70" s="1"/>
      <c r="AA70" s="2" t="s">
        <v>94</v>
      </c>
    </row>
    <row r="71" spans="1:27" ht="75" x14ac:dyDescent="0.25">
      <c r="A71" s="35" t="s">
        <v>1084</v>
      </c>
      <c r="B71" s="6" t="s">
        <v>1163</v>
      </c>
      <c r="C71" s="1">
        <v>44600</v>
      </c>
      <c r="D71" s="4" t="s">
        <v>63</v>
      </c>
      <c r="E71" s="6" t="s">
        <v>1992</v>
      </c>
      <c r="F71" s="40" t="s">
        <v>1991</v>
      </c>
      <c r="G71" s="1">
        <v>44630</v>
      </c>
      <c r="H71" s="4" t="s">
        <v>1817</v>
      </c>
      <c r="I71" s="2" t="s">
        <v>104</v>
      </c>
      <c r="J71" s="2" t="s">
        <v>1033</v>
      </c>
      <c r="K71" s="3">
        <v>484845328.80000001</v>
      </c>
      <c r="L71" s="9">
        <f t="shared" si="6"/>
        <v>484845328.80000001</v>
      </c>
      <c r="M71" s="9">
        <f t="shared" ref="M71:M102" si="8">L71</f>
        <v>484845328.80000001</v>
      </c>
      <c r="N71" s="2" t="s">
        <v>1752</v>
      </c>
      <c r="O71" s="2" t="s">
        <v>1753</v>
      </c>
      <c r="P71" s="4" t="s">
        <v>69</v>
      </c>
      <c r="Q71" s="3">
        <f t="shared" si="7"/>
        <v>2222430</v>
      </c>
      <c r="R71" s="3">
        <v>1563930</v>
      </c>
      <c r="S71" s="3">
        <v>658500</v>
      </c>
      <c r="T71" s="3"/>
      <c r="U71" s="2"/>
      <c r="V71" s="2" t="s">
        <v>45</v>
      </c>
      <c r="W71" s="4"/>
      <c r="X71" s="1">
        <v>44757</v>
      </c>
      <c r="Y71" s="1">
        <v>44866</v>
      </c>
      <c r="Z71" s="1"/>
      <c r="AA71" s="2" t="s">
        <v>94</v>
      </c>
    </row>
    <row r="72" spans="1:27" ht="75" x14ac:dyDescent="0.25">
      <c r="A72" s="35" t="s">
        <v>1076</v>
      </c>
      <c r="B72" s="6" t="s">
        <v>1160</v>
      </c>
      <c r="C72" s="1">
        <v>44600</v>
      </c>
      <c r="D72" s="4" t="s">
        <v>63</v>
      </c>
      <c r="E72" s="6" t="s">
        <v>2012</v>
      </c>
      <c r="F72" s="40" t="s">
        <v>2011</v>
      </c>
      <c r="G72" s="1">
        <v>44630</v>
      </c>
      <c r="H72" s="4" t="s">
        <v>1818</v>
      </c>
      <c r="I72" s="2" t="s">
        <v>104</v>
      </c>
      <c r="J72" s="2" t="s">
        <v>1034</v>
      </c>
      <c r="K72" s="3">
        <v>495762055.19999999</v>
      </c>
      <c r="L72" s="9">
        <f t="shared" si="6"/>
        <v>495762055.19999999</v>
      </c>
      <c r="M72" s="9">
        <f t="shared" si="8"/>
        <v>495762055.19999999</v>
      </c>
      <c r="N72" s="2" t="s">
        <v>1752</v>
      </c>
      <c r="O72" s="2" t="s">
        <v>1753</v>
      </c>
      <c r="P72" s="4" t="s">
        <v>69</v>
      </c>
      <c r="Q72" s="3">
        <f t="shared" si="7"/>
        <v>2272470</v>
      </c>
      <c r="R72" s="3">
        <v>1599180</v>
      </c>
      <c r="S72" s="3">
        <v>673290</v>
      </c>
      <c r="T72" s="3"/>
      <c r="U72" s="2"/>
      <c r="V72" s="2" t="s">
        <v>45</v>
      </c>
      <c r="W72" s="4"/>
      <c r="X72" s="1">
        <v>44757</v>
      </c>
      <c r="Y72" s="1">
        <v>44866</v>
      </c>
      <c r="Z72" s="1"/>
      <c r="AA72" s="2" t="s">
        <v>94</v>
      </c>
    </row>
    <row r="73" spans="1:27" ht="75" x14ac:dyDescent="0.25">
      <c r="A73" s="35" t="s">
        <v>1083</v>
      </c>
      <c r="B73" s="6" t="s">
        <v>1162</v>
      </c>
      <c r="C73" s="1">
        <v>44600</v>
      </c>
      <c r="D73" s="4" t="s">
        <v>63</v>
      </c>
      <c r="E73" s="6" t="s">
        <v>2014</v>
      </c>
      <c r="F73" s="40" t="s">
        <v>2013</v>
      </c>
      <c r="G73" s="1">
        <v>44630</v>
      </c>
      <c r="H73" s="4" t="s">
        <v>1819</v>
      </c>
      <c r="I73" s="2" t="s">
        <v>104</v>
      </c>
      <c r="J73" s="2" t="s">
        <v>1033</v>
      </c>
      <c r="K73" s="3">
        <v>427833576</v>
      </c>
      <c r="L73" s="9">
        <f t="shared" si="6"/>
        <v>427833576</v>
      </c>
      <c r="M73" s="9">
        <f t="shared" si="8"/>
        <v>427833576</v>
      </c>
      <c r="N73" s="2" t="s">
        <v>1752</v>
      </c>
      <c r="O73" s="2" t="s">
        <v>1753</v>
      </c>
      <c r="P73" s="4" t="s">
        <v>69</v>
      </c>
      <c r="Q73" s="3">
        <f t="shared" si="7"/>
        <v>1961100</v>
      </c>
      <c r="R73" s="3">
        <v>1380000</v>
      </c>
      <c r="S73" s="3">
        <v>581100</v>
      </c>
      <c r="T73" s="3"/>
      <c r="U73" s="2"/>
      <c r="V73" s="2" t="s">
        <v>45</v>
      </c>
      <c r="W73" s="4"/>
      <c r="X73" s="1">
        <v>44757</v>
      </c>
      <c r="Y73" s="1">
        <v>44866</v>
      </c>
      <c r="Z73" s="1"/>
      <c r="AA73" s="2" t="s">
        <v>94</v>
      </c>
    </row>
    <row r="74" spans="1:27" ht="157.5" x14ac:dyDescent="0.25">
      <c r="A74" s="35" t="s">
        <v>1078</v>
      </c>
      <c r="B74" s="6" t="s">
        <v>1221</v>
      </c>
      <c r="C74" s="1">
        <v>44601</v>
      </c>
      <c r="D74" s="4">
        <v>1688</v>
      </c>
      <c r="E74" s="6" t="s">
        <v>2016</v>
      </c>
      <c r="F74" s="40" t="s">
        <v>2015</v>
      </c>
      <c r="G74" s="1">
        <v>44624</v>
      </c>
      <c r="H74" s="6" t="s">
        <v>1605</v>
      </c>
      <c r="I74" s="2" t="s">
        <v>1203</v>
      </c>
      <c r="J74" s="2" t="s">
        <v>1046</v>
      </c>
      <c r="K74" s="3">
        <v>147871994.59999999</v>
      </c>
      <c r="L74" s="9">
        <f t="shared" si="6"/>
        <v>147871994.59999999</v>
      </c>
      <c r="M74" s="9">
        <f t="shared" si="8"/>
        <v>147871994.59999999</v>
      </c>
      <c r="N74" s="2" t="s">
        <v>1607</v>
      </c>
      <c r="O74" s="2" t="s">
        <v>1609</v>
      </c>
      <c r="P74" s="4" t="s">
        <v>1608</v>
      </c>
      <c r="Q74" s="3">
        <f t="shared" si="7"/>
        <v>1701634</v>
      </c>
      <c r="R74" s="3">
        <v>1130000</v>
      </c>
      <c r="S74" s="3">
        <v>571634</v>
      </c>
      <c r="T74" s="3"/>
      <c r="U74" s="2"/>
      <c r="V74" s="2" t="s">
        <v>45</v>
      </c>
      <c r="W74" s="4"/>
      <c r="X74" s="1">
        <v>44652</v>
      </c>
      <c r="Y74" s="1">
        <v>44743</v>
      </c>
      <c r="Z74" s="1"/>
      <c r="AA74" s="2" t="s">
        <v>94</v>
      </c>
    </row>
    <row r="75" spans="1:27" ht="75" x14ac:dyDescent="0.25">
      <c r="A75" s="35" t="s">
        <v>1072</v>
      </c>
      <c r="B75" s="6" t="s">
        <v>1220</v>
      </c>
      <c r="C75" s="1">
        <v>44601</v>
      </c>
      <c r="D75" s="4">
        <v>1688</v>
      </c>
      <c r="E75" s="6" t="s">
        <v>641</v>
      </c>
      <c r="F75" s="40" t="s">
        <v>2017</v>
      </c>
      <c r="G75" s="1" t="s">
        <v>641</v>
      </c>
      <c r="H75" s="4" t="s">
        <v>641</v>
      </c>
      <c r="I75" s="2" t="s">
        <v>641</v>
      </c>
      <c r="J75" s="2" t="s">
        <v>1044</v>
      </c>
      <c r="K75" s="3"/>
      <c r="L75" s="9">
        <f t="shared" si="6"/>
        <v>0</v>
      </c>
      <c r="M75" s="9">
        <f t="shared" si="8"/>
        <v>0</v>
      </c>
      <c r="N75" s="2"/>
      <c r="O75" s="2"/>
      <c r="P75" s="4"/>
      <c r="Q75" s="3">
        <f t="shared" si="7"/>
        <v>0</v>
      </c>
      <c r="R75" s="3"/>
      <c r="S75" s="3"/>
      <c r="T75" s="3"/>
      <c r="U75" s="2"/>
      <c r="V75" s="2"/>
      <c r="W75" s="4"/>
      <c r="X75" s="1"/>
      <c r="Y75" s="1"/>
      <c r="Z75" s="1"/>
      <c r="AA75" s="2"/>
    </row>
    <row r="76" spans="1:27" ht="126" x14ac:dyDescent="0.25">
      <c r="A76" s="35" t="s">
        <v>1077</v>
      </c>
      <c r="B76" s="6" t="s">
        <v>1219</v>
      </c>
      <c r="C76" s="1">
        <v>44601</v>
      </c>
      <c r="D76" s="4">
        <v>1688</v>
      </c>
      <c r="E76" s="6" t="s">
        <v>2019</v>
      </c>
      <c r="F76" s="40" t="s">
        <v>2018</v>
      </c>
      <c r="G76" s="1">
        <v>44623</v>
      </c>
      <c r="H76" s="6" t="s">
        <v>1580</v>
      </c>
      <c r="I76" s="2" t="s">
        <v>1203</v>
      </c>
      <c r="J76" s="2" t="s">
        <v>1037</v>
      </c>
      <c r="K76" s="3">
        <v>144875.25</v>
      </c>
      <c r="L76" s="9">
        <f t="shared" si="6"/>
        <v>144875.25</v>
      </c>
      <c r="M76" s="9">
        <f t="shared" si="8"/>
        <v>144875.25</v>
      </c>
      <c r="N76" s="2" t="s">
        <v>1581</v>
      </c>
      <c r="O76" s="2" t="s">
        <v>1582</v>
      </c>
      <c r="P76" s="4" t="s">
        <v>592</v>
      </c>
      <c r="Q76" s="3">
        <f t="shared" si="7"/>
        <v>41275</v>
      </c>
      <c r="R76" s="3">
        <v>41275</v>
      </c>
      <c r="S76" s="3"/>
      <c r="T76" s="3"/>
      <c r="U76" s="2"/>
      <c r="V76" s="2" t="s">
        <v>45</v>
      </c>
      <c r="W76" s="4"/>
      <c r="X76" s="1">
        <v>44682</v>
      </c>
      <c r="Y76" s="1"/>
      <c r="Z76" s="1"/>
      <c r="AA76" s="2" t="s">
        <v>94</v>
      </c>
    </row>
    <row r="77" spans="1:27" ht="126" x14ac:dyDescent="0.25">
      <c r="A77" s="35" t="s">
        <v>1181</v>
      </c>
      <c r="B77" s="6" t="s">
        <v>1230</v>
      </c>
      <c r="C77" s="1">
        <v>44601</v>
      </c>
      <c r="D77" s="4">
        <v>1688</v>
      </c>
      <c r="E77" s="6" t="s">
        <v>2021</v>
      </c>
      <c r="F77" s="40" t="s">
        <v>2020</v>
      </c>
      <c r="G77" s="1">
        <v>44624</v>
      </c>
      <c r="H77" s="6" t="s">
        <v>1606</v>
      </c>
      <c r="I77" s="2" t="s">
        <v>1203</v>
      </c>
      <c r="J77" s="2" t="s">
        <v>1041</v>
      </c>
      <c r="K77" s="3">
        <v>6995506.7199999997</v>
      </c>
      <c r="L77" s="9">
        <f t="shared" si="6"/>
        <v>6995506.7199999997</v>
      </c>
      <c r="M77" s="9">
        <f t="shared" si="8"/>
        <v>6995506.7199999997</v>
      </c>
      <c r="N77" s="2" t="s">
        <v>1611</v>
      </c>
      <c r="O77" s="2" t="s">
        <v>1609</v>
      </c>
      <c r="P77" s="4" t="s">
        <v>592</v>
      </c>
      <c r="Q77" s="3">
        <f t="shared" si="7"/>
        <v>89732</v>
      </c>
      <c r="R77" s="3">
        <v>58300</v>
      </c>
      <c r="S77" s="3">
        <v>31432</v>
      </c>
      <c r="T77" s="3"/>
      <c r="U77" s="2"/>
      <c r="V77" s="2" t="s">
        <v>45</v>
      </c>
      <c r="W77" s="4"/>
      <c r="X77" s="1">
        <v>44652</v>
      </c>
      <c r="Y77" s="1">
        <v>44743</v>
      </c>
      <c r="Z77" s="1"/>
      <c r="AA77" s="2" t="s">
        <v>94</v>
      </c>
    </row>
    <row r="78" spans="1:27" ht="157.5" x14ac:dyDescent="0.25">
      <c r="A78" s="35" t="s">
        <v>1178</v>
      </c>
      <c r="B78" s="6" t="s">
        <v>1229</v>
      </c>
      <c r="C78" s="1">
        <v>44601</v>
      </c>
      <c r="D78" s="4">
        <v>1688</v>
      </c>
      <c r="E78" s="6" t="s">
        <v>2023</v>
      </c>
      <c r="F78" s="40" t="s">
        <v>2022</v>
      </c>
      <c r="G78" s="1">
        <v>44624</v>
      </c>
      <c r="H78" s="6" t="s">
        <v>1610</v>
      </c>
      <c r="I78" s="2" t="s">
        <v>1203</v>
      </c>
      <c r="J78" s="2" t="s">
        <v>1053</v>
      </c>
      <c r="K78" s="3">
        <v>294028089</v>
      </c>
      <c r="L78" s="9">
        <f t="shared" si="6"/>
        <v>294028089</v>
      </c>
      <c r="M78" s="9">
        <f t="shared" si="8"/>
        <v>294028089</v>
      </c>
      <c r="N78" s="2" t="s">
        <v>1607</v>
      </c>
      <c r="O78" s="2" t="s">
        <v>1612</v>
      </c>
      <c r="P78" s="4" t="s">
        <v>592</v>
      </c>
      <c r="Q78" s="3">
        <f t="shared" si="7"/>
        <v>3771525</v>
      </c>
      <c r="R78" s="3">
        <v>2360000</v>
      </c>
      <c r="S78" s="3">
        <v>1411525</v>
      </c>
      <c r="T78" s="3"/>
      <c r="U78" s="2"/>
      <c r="V78" s="2" t="s">
        <v>45</v>
      </c>
      <c r="W78" s="4"/>
      <c r="X78" s="1">
        <v>44652</v>
      </c>
      <c r="Y78" s="1">
        <v>44805</v>
      </c>
      <c r="Z78" s="1"/>
      <c r="AA78" s="2" t="s">
        <v>94</v>
      </c>
    </row>
    <row r="79" spans="1:27" ht="110.25" x14ac:dyDescent="0.25">
      <c r="A79" s="35" t="s">
        <v>1180</v>
      </c>
      <c r="B79" s="6" t="s">
        <v>1228</v>
      </c>
      <c r="C79" s="1">
        <v>44601</v>
      </c>
      <c r="D79" s="4">
        <v>1688</v>
      </c>
      <c r="E79" s="6" t="s">
        <v>2025</v>
      </c>
      <c r="F79" s="40" t="s">
        <v>2024</v>
      </c>
      <c r="G79" s="1">
        <v>44630</v>
      </c>
      <c r="H79" s="6" t="s">
        <v>1754</v>
      </c>
      <c r="I79" s="2" t="s">
        <v>1203</v>
      </c>
      <c r="J79" s="2" t="s">
        <v>1069</v>
      </c>
      <c r="K79" s="3">
        <v>410021843</v>
      </c>
      <c r="L79" s="9">
        <f t="shared" si="6"/>
        <v>410021843</v>
      </c>
      <c r="M79" s="9">
        <f t="shared" si="8"/>
        <v>410021843</v>
      </c>
      <c r="N79" s="2" t="s">
        <v>1206</v>
      </c>
      <c r="O79" s="2" t="s">
        <v>707</v>
      </c>
      <c r="P79" s="4" t="s">
        <v>592</v>
      </c>
      <c r="Q79" s="3">
        <f t="shared" si="7"/>
        <v>834820</v>
      </c>
      <c r="R79" s="3">
        <v>834820</v>
      </c>
      <c r="S79" s="3"/>
      <c r="T79" s="3"/>
      <c r="U79" s="2"/>
      <c r="V79" s="2" t="s">
        <v>45</v>
      </c>
      <c r="W79" s="4"/>
      <c r="X79" s="1">
        <v>44805</v>
      </c>
      <c r="Y79" s="1"/>
      <c r="Z79" s="1"/>
      <c r="AA79" s="2" t="s">
        <v>94</v>
      </c>
    </row>
    <row r="80" spans="1:27" ht="117.75" customHeight="1" x14ac:dyDescent="0.25">
      <c r="A80" s="35" t="s">
        <v>1179</v>
      </c>
      <c r="B80" s="6" t="s">
        <v>1227</v>
      </c>
      <c r="C80" s="1">
        <v>44601</v>
      </c>
      <c r="D80" s="4">
        <v>1688</v>
      </c>
      <c r="E80" s="6" t="s">
        <v>2208</v>
      </c>
      <c r="F80" s="40" t="s">
        <v>2077</v>
      </c>
      <c r="G80" s="1">
        <v>44623</v>
      </c>
      <c r="H80" s="4" t="s">
        <v>1583</v>
      </c>
      <c r="I80" s="2" t="s">
        <v>1203</v>
      </c>
      <c r="J80" s="2" t="s">
        <v>1061</v>
      </c>
      <c r="K80" s="3">
        <v>53426095.350000001</v>
      </c>
      <c r="L80" s="9">
        <f t="shared" ref="L80:L111" si="9">K80</f>
        <v>53426095.350000001</v>
      </c>
      <c r="M80" s="9">
        <f t="shared" si="8"/>
        <v>53426095.350000001</v>
      </c>
      <c r="N80" s="2" t="s">
        <v>1588</v>
      </c>
      <c r="O80" s="2" t="s">
        <v>1582</v>
      </c>
      <c r="P80" s="4" t="s">
        <v>592</v>
      </c>
      <c r="Q80" s="3">
        <f t="shared" si="7"/>
        <v>12281861</v>
      </c>
      <c r="R80" s="3">
        <v>5158400</v>
      </c>
      <c r="S80" s="3">
        <v>6509346</v>
      </c>
      <c r="T80" s="3">
        <v>614115</v>
      </c>
      <c r="U80" s="2"/>
      <c r="V80" s="2" t="s">
        <v>45</v>
      </c>
      <c r="W80" s="4"/>
      <c r="X80" s="1">
        <v>44682</v>
      </c>
      <c r="Y80" s="1">
        <v>44805</v>
      </c>
      <c r="Z80" s="1">
        <v>44866</v>
      </c>
      <c r="AA80" s="2" t="s">
        <v>94</v>
      </c>
    </row>
    <row r="81" spans="1:27" ht="110.25" x14ac:dyDescent="0.25">
      <c r="A81" s="35" t="s">
        <v>1218</v>
      </c>
      <c r="B81" s="6" t="s">
        <v>1226</v>
      </c>
      <c r="C81" s="1">
        <v>44601</v>
      </c>
      <c r="D81" s="4">
        <v>1688</v>
      </c>
      <c r="E81" s="6" t="s">
        <v>2210</v>
      </c>
      <c r="F81" s="40" t="s">
        <v>2209</v>
      </c>
      <c r="G81" s="1">
        <v>44623</v>
      </c>
      <c r="H81" s="4" t="s">
        <v>1584</v>
      </c>
      <c r="I81" s="2" t="s">
        <v>1203</v>
      </c>
      <c r="J81" s="2" t="s">
        <v>970</v>
      </c>
      <c r="K81" s="3">
        <v>1251389.8899999999</v>
      </c>
      <c r="L81" s="9">
        <f t="shared" si="9"/>
        <v>1251389.8899999999</v>
      </c>
      <c r="M81" s="9">
        <f t="shared" si="8"/>
        <v>1251389.8899999999</v>
      </c>
      <c r="N81" s="2" t="s">
        <v>1589</v>
      </c>
      <c r="O81" s="2" t="s">
        <v>1205</v>
      </c>
      <c r="P81" s="4" t="s">
        <v>592</v>
      </c>
      <c r="Q81" s="3">
        <f t="shared" si="7"/>
        <v>138889</v>
      </c>
      <c r="R81" s="3">
        <v>69488</v>
      </c>
      <c r="S81" s="3">
        <v>69401</v>
      </c>
      <c r="T81" s="3"/>
      <c r="U81" s="2"/>
      <c r="V81" s="2" t="s">
        <v>45</v>
      </c>
      <c r="W81" s="4"/>
      <c r="X81" s="1">
        <v>44682</v>
      </c>
      <c r="Y81" s="1">
        <v>44805</v>
      </c>
      <c r="Z81" s="1"/>
      <c r="AA81" s="2" t="s">
        <v>94</v>
      </c>
    </row>
    <row r="82" spans="1:27" ht="94.5" x14ac:dyDescent="0.25">
      <c r="A82" s="35" t="s">
        <v>1224</v>
      </c>
      <c r="B82" s="6" t="s">
        <v>1225</v>
      </c>
      <c r="C82" s="1">
        <v>44601</v>
      </c>
      <c r="D82" s="4">
        <v>1688</v>
      </c>
      <c r="E82" s="6" t="s">
        <v>2212</v>
      </c>
      <c r="F82" s="40" t="s">
        <v>2211</v>
      </c>
      <c r="G82" s="1">
        <v>44623</v>
      </c>
      <c r="H82" s="4" t="s">
        <v>1585</v>
      </c>
      <c r="I82" s="2" t="s">
        <v>1203</v>
      </c>
      <c r="J82" s="2" t="s">
        <v>1038</v>
      </c>
      <c r="K82" s="3">
        <v>7893941.3200000003</v>
      </c>
      <c r="L82" s="9">
        <f t="shared" si="9"/>
        <v>7893941.3200000003</v>
      </c>
      <c r="M82" s="9">
        <f t="shared" si="8"/>
        <v>7893941.3200000003</v>
      </c>
      <c r="N82" s="2" t="s">
        <v>1592</v>
      </c>
      <c r="O82" s="2" t="s">
        <v>1593</v>
      </c>
      <c r="P82" s="4" t="s">
        <v>592</v>
      </c>
      <c r="Q82" s="3">
        <f t="shared" si="7"/>
        <v>1810537</v>
      </c>
      <c r="R82" s="3">
        <v>1539499</v>
      </c>
      <c r="S82" s="3">
        <v>271038</v>
      </c>
      <c r="T82" s="3"/>
      <c r="U82" s="2"/>
      <c r="V82" s="2" t="s">
        <v>45</v>
      </c>
      <c r="W82" s="4"/>
      <c r="X82" s="1">
        <v>44682</v>
      </c>
      <c r="Y82" s="1">
        <v>44805</v>
      </c>
      <c r="Z82" s="1"/>
      <c r="AA82" s="2" t="s">
        <v>94</v>
      </c>
    </row>
    <row r="83" spans="1:27" ht="94.5" x14ac:dyDescent="0.25">
      <c r="A83" s="35" t="s">
        <v>1222</v>
      </c>
      <c r="B83" s="6" t="s">
        <v>1223</v>
      </c>
      <c r="C83" s="1">
        <v>44601</v>
      </c>
      <c r="D83" s="4">
        <v>1688</v>
      </c>
      <c r="E83" s="6" t="s">
        <v>2214</v>
      </c>
      <c r="F83" s="40" t="s">
        <v>2213</v>
      </c>
      <c r="G83" s="1">
        <v>44623</v>
      </c>
      <c r="H83" s="4" t="s">
        <v>1586</v>
      </c>
      <c r="I83" s="2" t="s">
        <v>1203</v>
      </c>
      <c r="J83" s="2" t="s">
        <v>1036</v>
      </c>
      <c r="K83" s="3">
        <v>22903482.710000001</v>
      </c>
      <c r="L83" s="9">
        <f t="shared" si="9"/>
        <v>22903482.710000001</v>
      </c>
      <c r="M83" s="9">
        <f t="shared" si="8"/>
        <v>22903482.710000001</v>
      </c>
      <c r="N83" s="2" t="s">
        <v>1594</v>
      </c>
      <c r="O83" s="2" t="s">
        <v>1205</v>
      </c>
      <c r="P83" s="4" t="s">
        <v>592</v>
      </c>
      <c r="Q83" s="3">
        <f t="shared" si="7"/>
        <v>2269919</v>
      </c>
      <c r="R83" s="3">
        <v>1424380</v>
      </c>
      <c r="S83" s="3">
        <v>845539</v>
      </c>
      <c r="T83" s="3"/>
      <c r="U83" s="2"/>
      <c r="V83" s="2" t="s">
        <v>45</v>
      </c>
      <c r="W83" s="4"/>
      <c r="X83" s="1">
        <v>44682</v>
      </c>
      <c r="Y83" s="1">
        <v>44915</v>
      </c>
      <c r="Z83" s="1"/>
      <c r="AA83" s="2" t="s">
        <v>94</v>
      </c>
    </row>
    <row r="84" spans="1:27" ht="189" x14ac:dyDescent="0.25">
      <c r="A84" s="35" t="s">
        <v>1242</v>
      </c>
      <c r="B84" s="6" t="s">
        <v>1243</v>
      </c>
      <c r="C84" s="1">
        <v>44602</v>
      </c>
      <c r="D84" s="4">
        <v>1688</v>
      </c>
      <c r="E84" s="6" t="s">
        <v>2216</v>
      </c>
      <c r="F84" s="40" t="s">
        <v>2215</v>
      </c>
      <c r="G84" s="1">
        <v>44623</v>
      </c>
      <c r="H84" s="4" t="s">
        <v>1587</v>
      </c>
      <c r="I84" s="2" t="s">
        <v>1203</v>
      </c>
      <c r="J84" s="2" t="s">
        <v>1126</v>
      </c>
      <c r="K84" s="3">
        <v>4357631.25</v>
      </c>
      <c r="L84" s="9">
        <f t="shared" si="9"/>
        <v>4357631.25</v>
      </c>
      <c r="M84" s="9">
        <f t="shared" si="8"/>
        <v>4357631.25</v>
      </c>
      <c r="N84" s="2" t="s">
        <v>1204</v>
      </c>
      <c r="O84" s="2" t="s">
        <v>1205</v>
      </c>
      <c r="P84" s="4" t="s">
        <v>592</v>
      </c>
      <c r="Q84" s="3">
        <f t="shared" si="7"/>
        <v>26775</v>
      </c>
      <c r="R84" s="3">
        <v>26775</v>
      </c>
      <c r="S84" s="3"/>
      <c r="T84" s="3"/>
      <c r="U84" s="2"/>
      <c r="V84" s="2" t="s">
        <v>45</v>
      </c>
      <c r="W84" s="4"/>
      <c r="X84" s="1">
        <v>44805</v>
      </c>
      <c r="Y84" s="1"/>
      <c r="Z84" s="1"/>
      <c r="AA84" s="2" t="s">
        <v>94</v>
      </c>
    </row>
    <row r="85" spans="1:27" ht="78.75" x14ac:dyDescent="0.25">
      <c r="A85" s="35" t="s">
        <v>1280</v>
      </c>
      <c r="B85" s="6" t="s">
        <v>1281</v>
      </c>
      <c r="C85" s="1">
        <v>44603</v>
      </c>
      <c r="D85" s="4">
        <v>1416</v>
      </c>
      <c r="E85" s="6" t="s">
        <v>2217</v>
      </c>
      <c r="F85" s="40" t="s">
        <v>2061</v>
      </c>
      <c r="G85" s="1">
        <v>44637</v>
      </c>
      <c r="H85" s="4" t="s">
        <v>2062</v>
      </c>
      <c r="I85" s="2" t="s">
        <v>104</v>
      </c>
      <c r="J85" s="2" t="s">
        <v>1056</v>
      </c>
      <c r="K85" s="3">
        <v>757684100</v>
      </c>
      <c r="L85" s="9">
        <f t="shared" si="9"/>
        <v>757684100</v>
      </c>
      <c r="M85" s="9">
        <f t="shared" si="8"/>
        <v>757684100</v>
      </c>
      <c r="N85" s="2" t="s">
        <v>159</v>
      </c>
      <c r="O85" s="2" t="s">
        <v>1189</v>
      </c>
      <c r="P85" s="4" t="s">
        <v>51</v>
      </c>
      <c r="Q85" s="3">
        <f t="shared" si="7"/>
        <v>14842000</v>
      </c>
      <c r="R85" s="3">
        <v>4012000</v>
      </c>
      <c r="S85" s="3">
        <v>10830000</v>
      </c>
      <c r="T85" s="3"/>
      <c r="U85" s="2"/>
      <c r="V85" s="2" t="s">
        <v>158</v>
      </c>
      <c r="W85" s="4"/>
      <c r="X85" s="1">
        <v>44682</v>
      </c>
      <c r="Y85" s="1">
        <v>44774</v>
      </c>
      <c r="Z85" s="1"/>
      <c r="AA85" s="2" t="s">
        <v>94</v>
      </c>
    </row>
    <row r="86" spans="1:27" ht="75" x14ac:dyDescent="0.25">
      <c r="A86" s="35" t="s">
        <v>1081</v>
      </c>
      <c r="B86" s="6" t="s">
        <v>1279</v>
      </c>
      <c r="C86" s="1">
        <v>44603</v>
      </c>
      <c r="D86" s="4" t="s">
        <v>1530</v>
      </c>
      <c r="E86" s="6" t="s">
        <v>641</v>
      </c>
      <c r="F86" s="40" t="s">
        <v>2218</v>
      </c>
      <c r="G86" s="1" t="s">
        <v>641</v>
      </c>
      <c r="H86" s="4" t="s">
        <v>641</v>
      </c>
      <c r="I86" s="2" t="s">
        <v>641</v>
      </c>
      <c r="J86" s="2" t="s">
        <v>1047</v>
      </c>
      <c r="K86" s="3"/>
      <c r="L86" s="9">
        <f t="shared" si="9"/>
        <v>0</v>
      </c>
      <c r="M86" s="9">
        <f t="shared" si="8"/>
        <v>0</v>
      </c>
      <c r="N86" s="2"/>
      <c r="O86" s="2"/>
      <c r="P86" s="4"/>
      <c r="Q86" s="3">
        <f t="shared" si="7"/>
        <v>0</v>
      </c>
      <c r="R86" s="3"/>
      <c r="S86" s="3"/>
      <c r="T86" s="3"/>
      <c r="U86" s="2"/>
      <c r="V86" s="2"/>
      <c r="W86" s="4"/>
      <c r="X86" s="1"/>
      <c r="Y86" s="1"/>
      <c r="Z86" s="1"/>
      <c r="AA86" s="2"/>
    </row>
    <row r="87" spans="1:27" ht="75" x14ac:dyDescent="0.25">
      <c r="A87" s="35" t="s">
        <v>1277</v>
      </c>
      <c r="B87" s="6" t="s">
        <v>1278</v>
      </c>
      <c r="C87" s="1">
        <v>44603</v>
      </c>
      <c r="D87" s="4" t="s">
        <v>63</v>
      </c>
      <c r="E87" s="6" t="s">
        <v>2220</v>
      </c>
      <c r="F87" s="40" t="s">
        <v>2219</v>
      </c>
      <c r="G87" s="1">
        <v>44624</v>
      </c>
      <c r="H87" s="6" t="s">
        <v>1613</v>
      </c>
      <c r="I87" s="2" t="s">
        <v>100</v>
      </c>
      <c r="J87" s="2" t="s">
        <v>969</v>
      </c>
      <c r="K87" s="3">
        <v>196095327</v>
      </c>
      <c r="L87" s="9">
        <f t="shared" si="9"/>
        <v>196095327</v>
      </c>
      <c r="M87" s="9">
        <f t="shared" si="8"/>
        <v>196095327</v>
      </c>
      <c r="N87" s="2" t="s">
        <v>1571</v>
      </c>
      <c r="O87" s="2" t="s">
        <v>693</v>
      </c>
      <c r="P87" s="4" t="s">
        <v>69</v>
      </c>
      <c r="Q87" s="3">
        <f t="shared" si="7"/>
        <v>7556660</v>
      </c>
      <c r="R87" s="3">
        <v>1927320</v>
      </c>
      <c r="S87" s="3">
        <v>5629340</v>
      </c>
      <c r="T87" s="3"/>
      <c r="U87" s="2"/>
      <c r="V87" s="2" t="s">
        <v>45</v>
      </c>
      <c r="W87" s="4"/>
      <c r="X87" s="1">
        <v>44652</v>
      </c>
      <c r="Y87" s="1">
        <v>44743</v>
      </c>
      <c r="Z87" s="1"/>
      <c r="AA87" s="2" t="s">
        <v>94</v>
      </c>
    </row>
    <row r="88" spans="1:27" ht="75" x14ac:dyDescent="0.25">
      <c r="A88" s="35" t="s">
        <v>1276</v>
      </c>
      <c r="B88" s="6" t="s">
        <v>1275</v>
      </c>
      <c r="C88" s="1">
        <v>44603</v>
      </c>
      <c r="D88" s="4">
        <v>545</v>
      </c>
      <c r="E88" s="6" t="s">
        <v>2222</v>
      </c>
      <c r="F88" s="40" t="s">
        <v>2221</v>
      </c>
      <c r="G88" s="1">
        <v>44624</v>
      </c>
      <c r="H88" s="6" t="s">
        <v>1616</v>
      </c>
      <c r="I88" s="2" t="s">
        <v>101</v>
      </c>
      <c r="J88" s="2" t="s">
        <v>1050</v>
      </c>
      <c r="K88" s="3">
        <v>281881563.60000002</v>
      </c>
      <c r="L88" s="9">
        <f t="shared" si="9"/>
        <v>281881563.60000002</v>
      </c>
      <c r="M88" s="9">
        <f t="shared" si="8"/>
        <v>281881563.60000002</v>
      </c>
      <c r="N88" s="2" t="s">
        <v>1294</v>
      </c>
      <c r="O88" s="2" t="s">
        <v>1295</v>
      </c>
      <c r="P88" s="4" t="s">
        <v>812</v>
      </c>
      <c r="Q88" s="3">
        <f t="shared" si="7"/>
        <v>10920</v>
      </c>
      <c r="R88" s="3">
        <v>7650</v>
      </c>
      <c r="S88" s="3">
        <v>3270</v>
      </c>
      <c r="T88" s="3"/>
      <c r="U88" s="2" t="s">
        <v>1623</v>
      </c>
      <c r="V88" s="2" t="s">
        <v>681</v>
      </c>
      <c r="W88" s="4"/>
      <c r="X88" s="1">
        <v>44652</v>
      </c>
      <c r="Y88" s="1">
        <v>44696</v>
      </c>
      <c r="Z88" s="1"/>
      <c r="AA88" s="2" t="s">
        <v>94</v>
      </c>
    </row>
    <row r="89" spans="1:27" ht="78.75" x14ac:dyDescent="0.25">
      <c r="A89" s="35" t="s">
        <v>1273</v>
      </c>
      <c r="B89" s="6" t="s">
        <v>1274</v>
      </c>
      <c r="C89" s="1">
        <v>44603</v>
      </c>
      <c r="D89" s="4" t="s">
        <v>63</v>
      </c>
      <c r="E89" s="6" t="s">
        <v>2225</v>
      </c>
      <c r="F89" s="40" t="s">
        <v>2224</v>
      </c>
      <c r="G89" s="1">
        <v>44635</v>
      </c>
      <c r="H89" s="4" t="s">
        <v>2223</v>
      </c>
      <c r="I89" s="2" t="s">
        <v>104</v>
      </c>
      <c r="J89" s="2" t="s">
        <v>1055</v>
      </c>
      <c r="K89" s="3">
        <v>1896883866.9000001</v>
      </c>
      <c r="L89" s="9">
        <f t="shared" si="9"/>
        <v>1896883866.9000001</v>
      </c>
      <c r="M89" s="9">
        <f t="shared" si="8"/>
        <v>1896883866.9000001</v>
      </c>
      <c r="N89" s="2" t="s">
        <v>2226</v>
      </c>
      <c r="O89" s="2" t="s">
        <v>670</v>
      </c>
      <c r="P89" s="4" t="s">
        <v>69</v>
      </c>
      <c r="Q89" s="3">
        <f t="shared" si="7"/>
        <v>2271690</v>
      </c>
      <c r="R89" s="3">
        <v>2271690</v>
      </c>
      <c r="S89" s="3"/>
      <c r="T89" s="3"/>
      <c r="U89" s="2"/>
      <c r="V89" s="2" t="s">
        <v>2227</v>
      </c>
      <c r="W89" s="4"/>
      <c r="X89" s="1">
        <v>44666</v>
      </c>
      <c r="Y89" s="1"/>
      <c r="Z89" s="1"/>
      <c r="AA89" s="2" t="s">
        <v>94</v>
      </c>
    </row>
    <row r="90" spans="1:27" ht="75" x14ac:dyDescent="0.25">
      <c r="A90" s="35" t="s">
        <v>1271</v>
      </c>
      <c r="B90" s="6" t="s">
        <v>1272</v>
      </c>
      <c r="C90" s="1">
        <v>44603</v>
      </c>
      <c r="D90" s="4" t="s">
        <v>1530</v>
      </c>
      <c r="E90" s="6" t="s">
        <v>2229</v>
      </c>
      <c r="F90" s="40" t="s">
        <v>2228</v>
      </c>
      <c r="G90" s="1">
        <v>44624</v>
      </c>
      <c r="H90" s="6" t="s">
        <v>1617</v>
      </c>
      <c r="I90" s="2" t="s">
        <v>1621</v>
      </c>
      <c r="J90" s="2" t="s">
        <v>1059</v>
      </c>
      <c r="K90" s="3">
        <v>1293330</v>
      </c>
      <c r="L90" s="9">
        <f t="shared" si="9"/>
        <v>1293330</v>
      </c>
      <c r="M90" s="9">
        <f t="shared" si="8"/>
        <v>1293330</v>
      </c>
      <c r="N90" s="2" t="s">
        <v>1622</v>
      </c>
      <c r="O90" s="2" t="s">
        <v>1624</v>
      </c>
      <c r="P90" s="4" t="s">
        <v>812</v>
      </c>
      <c r="Q90" s="3">
        <f t="shared" si="7"/>
        <v>6807</v>
      </c>
      <c r="R90" s="3">
        <v>6807</v>
      </c>
      <c r="S90" s="3"/>
      <c r="T90" s="3"/>
      <c r="U90" s="2"/>
      <c r="V90" s="2" t="s">
        <v>45</v>
      </c>
      <c r="W90" s="4"/>
      <c r="X90" s="1">
        <v>44743</v>
      </c>
      <c r="Y90" s="1"/>
      <c r="Z90" s="1"/>
      <c r="AA90" s="2" t="s">
        <v>94</v>
      </c>
    </row>
    <row r="91" spans="1:27" ht="164.25" customHeight="1" x14ac:dyDescent="0.25">
      <c r="A91" s="35" t="s">
        <v>1269</v>
      </c>
      <c r="B91" s="6" t="s">
        <v>1270</v>
      </c>
      <c r="C91" s="1">
        <v>44603</v>
      </c>
      <c r="D91" s="4">
        <v>545</v>
      </c>
      <c r="E91" s="6" t="s">
        <v>2231</v>
      </c>
      <c r="F91" s="40" t="s">
        <v>2230</v>
      </c>
      <c r="G91" s="1">
        <v>44624</v>
      </c>
      <c r="H91" s="6" t="s">
        <v>1618</v>
      </c>
      <c r="I91" s="2" t="s">
        <v>101</v>
      </c>
      <c r="J91" s="2" t="s">
        <v>1052</v>
      </c>
      <c r="K91" s="3">
        <v>292723615.80000001</v>
      </c>
      <c r="L91" s="9">
        <f t="shared" si="9"/>
        <v>292723615.80000001</v>
      </c>
      <c r="M91" s="9">
        <f t="shared" si="8"/>
        <v>292723615.80000001</v>
      </c>
      <c r="N91" s="2" t="s">
        <v>1294</v>
      </c>
      <c r="O91" s="2" t="s">
        <v>1295</v>
      </c>
      <c r="P91" s="4" t="s">
        <v>812</v>
      </c>
      <c r="Q91" s="3">
        <f t="shared" si="7"/>
        <v>11340</v>
      </c>
      <c r="R91" s="3">
        <v>6780</v>
      </c>
      <c r="S91" s="3">
        <v>4560</v>
      </c>
      <c r="T91" s="3"/>
      <c r="U91" s="2" t="s">
        <v>1625</v>
      </c>
      <c r="V91" s="2" t="s">
        <v>681</v>
      </c>
      <c r="W91" s="4"/>
      <c r="X91" s="1">
        <v>44666</v>
      </c>
      <c r="Y91" s="1">
        <v>44701</v>
      </c>
      <c r="Z91" s="1"/>
      <c r="AA91" s="2" t="s">
        <v>94</v>
      </c>
    </row>
    <row r="92" spans="1:27" ht="144.75" customHeight="1" x14ac:dyDescent="0.25">
      <c r="A92" s="35" t="s">
        <v>1267</v>
      </c>
      <c r="B92" s="6" t="s">
        <v>1268</v>
      </c>
      <c r="C92" s="1">
        <v>44603</v>
      </c>
      <c r="D92" s="4">
        <v>545</v>
      </c>
      <c r="E92" s="6" t="s">
        <v>2364</v>
      </c>
      <c r="F92" s="40" t="s">
        <v>2232</v>
      </c>
      <c r="G92" s="1">
        <v>44624</v>
      </c>
      <c r="H92" s="6" t="s">
        <v>1619</v>
      </c>
      <c r="I92" s="2" t="s">
        <v>101</v>
      </c>
      <c r="J92" s="2" t="s">
        <v>1052</v>
      </c>
      <c r="K92" s="3">
        <v>281882000.39999998</v>
      </c>
      <c r="L92" s="9">
        <v>258262766.84999999</v>
      </c>
      <c r="M92" s="9">
        <f t="shared" si="8"/>
        <v>258262766.84999999</v>
      </c>
      <c r="N92" s="2" t="s">
        <v>1294</v>
      </c>
      <c r="O92" s="2" t="s">
        <v>1295</v>
      </c>
      <c r="P92" s="4" t="s">
        <v>812</v>
      </c>
      <c r="Q92" s="3">
        <f t="shared" si="7"/>
        <v>10005</v>
      </c>
      <c r="R92" s="3">
        <v>6030</v>
      </c>
      <c r="S92" s="3">
        <v>3975</v>
      </c>
      <c r="T92" s="3"/>
      <c r="U92" s="2" t="s">
        <v>1626</v>
      </c>
      <c r="V92" s="2" t="s">
        <v>681</v>
      </c>
      <c r="W92" s="4"/>
      <c r="X92" s="1">
        <v>44666</v>
      </c>
      <c r="Y92" s="1">
        <v>44701</v>
      </c>
      <c r="Z92" s="1"/>
      <c r="AA92" s="2" t="s">
        <v>94</v>
      </c>
    </row>
    <row r="93" spans="1:27" ht="75" x14ac:dyDescent="0.25">
      <c r="A93" s="35" t="s">
        <v>1265</v>
      </c>
      <c r="B93" s="6" t="s">
        <v>1266</v>
      </c>
      <c r="C93" s="1">
        <v>44603</v>
      </c>
      <c r="D93" s="4">
        <v>545</v>
      </c>
      <c r="E93" s="6" t="s">
        <v>2234</v>
      </c>
      <c r="F93" s="40" t="s">
        <v>2233</v>
      </c>
      <c r="G93" s="1">
        <v>44624</v>
      </c>
      <c r="H93" s="6" t="s">
        <v>1620</v>
      </c>
      <c r="I93" s="2" t="s">
        <v>101</v>
      </c>
      <c r="J93" s="2" t="s">
        <v>1050</v>
      </c>
      <c r="K93" s="3">
        <v>264844765.80000001</v>
      </c>
      <c r="L93" s="9">
        <f t="shared" si="9"/>
        <v>264844765.80000001</v>
      </c>
      <c r="M93" s="9">
        <f t="shared" si="8"/>
        <v>264844765.80000001</v>
      </c>
      <c r="N93" s="2" t="s">
        <v>1294</v>
      </c>
      <c r="O93" s="2" t="s">
        <v>1295</v>
      </c>
      <c r="P93" s="4" t="s">
        <v>812</v>
      </c>
      <c r="Q93" s="3">
        <f t="shared" si="7"/>
        <v>10260</v>
      </c>
      <c r="R93" s="3">
        <v>7200</v>
      </c>
      <c r="S93" s="3">
        <v>3060</v>
      </c>
      <c r="T93" s="3"/>
      <c r="U93" s="2" t="s">
        <v>1627</v>
      </c>
      <c r="V93" s="2" t="s">
        <v>681</v>
      </c>
      <c r="W93" s="4"/>
      <c r="X93" s="1">
        <v>44652</v>
      </c>
      <c r="Y93" s="1">
        <v>44696</v>
      </c>
      <c r="Z93" s="1"/>
      <c r="AA93" s="2" t="s">
        <v>94</v>
      </c>
    </row>
    <row r="94" spans="1:27" ht="75" x14ac:dyDescent="0.25">
      <c r="A94" s="35" t="s">
        <v>1263</v>
      </c>
      <c r="B94" s="6" t="s">
        <v>1264</v>
      </c>
      <c r="C94" s="1">
        <v>44603</v>
      </c>
      <c r="D94" s="4" t="s">
        <v>63</v>
      </c>
      <c r="E94" s="6" t="s">
        <v>2236</v>
      </c>
      <c r="F94" s="40" t="s">
        <v>2235</v>
      </c>
      <c r="G94" s="1">
        <v>44638</v>
      </c>
      <c r="H94" s="4" t="s">
        <v>2070</v>
      </c>
      <c r="I94" s="2" t="s">
        <v>104</v>
      </c>
      <c r="J94" s="2" t="s">
        <v>1040</v>
      </c>
      <c r="K94" s="3">
        <v>596590538.95000005</v>
      </c>
      <c r="L94" s="9">
        <f t="shared" si="9"/>
        <v>596590538.95000005</v>
      </c>
      <c r="M94" s="9">
        <f t="shared" si="8"/>
        <v>596590538.95000005</v>
      </c>
      <c r="N94" s="2" t="s">
        <v>2069</v>
      </c>
      <c r="O94" s="2" t="s">
        <v>670</v>
      </c>
      <c r="P94" s="4" t="s">
        <v>69</v>
      </c>
      <c r="Q94" s="3">
        <f t="shared" si="7"/>
        <v>1137815</v>
      </c>
      <c r="R94" s="3">
        <v>356975</v>
      </c>
      <c r="S94" s="3">
        <v>780840</v>
      </c>
      <c r="T94" s="3"/>
      <c r="U94" s="2"/>
      <c r="V94" s="2" t="s">
        <v>2068</v>
      </c>
      <c r="W94" s="4"/>
      <c r="X94" s="1">
        <v>44713</v>
      </c>
      <c r="Y94" s="1">
        <v>44774</v>
      </c>
      <c r="Z94" s="1"/>
      <c r="AA94" s="2" t="s">
        <v>94</v>
      </c>
    </row>
    <row r="95" spans="1:27" ht="215.25" customHeight="1" x14ac:dyDescent="0.25">
      <c r="A95" s="35" t="s">
        <v>1261</v>
      </c>
      <c r="B95" s="6" t="s">
        <v>1262</v>
      </c>
      <c r="C95" s="1">
        <v>44603</v>
      </c>
      <c r="D95" s="4" t="s">
        <v>63</v>
      </c>
      <c r="E95" s="6" t="s">
        <v>2365</v>
      </c>
      <c r="F95" s="40" t="s">
        <v>2366</v>
      </c>
      <c r="G95" s="1">
        <v>44624</v>
      </c>
      <c r="H95" s="6" t="s">
        <v>1614</v>
      </c>
      <c r="I95" s="2" t="s">
        <v>100</v>
      </c>
      <c r="J95" s="2" t="s">
        <v>1125</v>
      </c>
      <c r="K95" s="3">
        <v>2223975.6</v>
      </c>
      <c r="L95" s="9">
        <f t="shared" si="9"/>
        <v>2223975.6</v>
      </c>
      <c r="M95" s="9">
        <f t="shared" si="8"/>
        <v>2223975.6</v>
      </c>
      <c r="N95" s="2" t="s">
        <v>1628</v>
      </c>
      <c r="O95" s="2" t="s">
        <v>670</v>
      </c>
      <c r="P95" s="4" t="s">
        <v>69</v>
      </c>
      <c r="Q95" s="3">
        <f t="shared" si="7"/>
        <v>447480</v>
      </c>
      <c r="R95" s="3">
        <v>146455</v>
      </c>
      <c r="S95" s="3">
        <v>301025</v>
      </c>
      <c r="T95" s="3"/>
      <c r="U95" s="2"/>
      <c r="V95" s="2" t="s">
        <v>45</v>
      </c>
      <c r="W95" s="4"/>
      <c r="X95" s="1">
        <v>44652</v>
      </c>
      <c r="Y95" s="1">
        <v>44774</v>
      </c>
      <c r="Z95" s="1"/>
      <c r="AA95" s="2" t="s">
        <v>94</v>
      </c>
    </row>
    <row r="96" spans="1:27" ht="195" customHeight="1" x14ac:dyDescent="0.25">
      <c r="A96" s="35" t="s">
        <v>1258</v>
      </c>
      <c r="B96" s="6" t="s">
        <v>1260</v>
      </c>
      <c r="C96" s="1">
        <v>44603</v>
      </c>
      <c r="D96" s="4" t="s">
        <v>63</v>
      </c>
      <c r="E96" s="6" t="s">
        <v>2368</v>
      </c>
      <c r="F96" s="40" t="s">
        <v>2367</v>
      </c>
      <c r="G96" s="1">
        <v>44634</v>
      </c>
      <c r="H96" s="6" t="s">
        <v>1780</v>
      </c>
      <c r="I96" s="2" t="s">
        <v>622</v>
      </c>
      <c r="J96" s="2" t="s">
        <v>971</v>
      </c>
      <c r="K96" s="3">
        <v>498225745.93000001</v>
      </c>
      <c r="L96" s="9">
        <f t="shared" si="9"/>
        <v>498225745.93000001</v>
      </c>
      <c r="M96" s="9">
        <f t="shared" si="8"/>
        <v>498225745.93000001</v>
      </c>
      <c r="N96" s="2" t="s">
        <v>1758</v>
      </c>
      <c r="O96" s="2" t="s">
        <v>1759</v>
      </c>
      <c r="P96" s="4" t="s">
        <v>69</v>
      </c>
      <c r="Q96" s="3">
        <f t="shared" si="7"/>
        <v>125497669</v>
      </c>
      <c r="R96" s="3">
        <v>54866220</v>
      </c>
      <c r="S96" s="3">
        <v>70631449</v>
      </c>
      <c r="T96" s="3"/>
      <c r="U96" s="2"/>
      <c r="V96" s="2" t="s">
        <v>45</v>
      </c>
      <c r="W96" s="4"/>
      <c r="X96" s="1">
        <v>44652</v>
      </c>
      <c r="Y96" s="1">
        <v>44774</v>
      </c>
      <c r="Z96" s="1"/>
      <c r="AA96" s="2" t="s">
        <v>94</v>
      </c>
    </row>
    <row r="97" spans="1:27" ht="190.5" customHeight="1" x14ac:dyDescent="0.25">
      <c r="A97" s="35" t="s">
        <v>1256</v>
      </c>
      <c r="B97" s="6" t="s">
        <v>1257</v>
      </c>
      <c r="C97" s="1">
        <v>44603</v>
      </c>
      <c r="D97" s="4">
        <v>545</v>
      </c>
      <c r="E97" s="6" t="s">
        <v>2379</v>
      </c>
      <c r="F97" s="40" t="s">
        <v>2378</v>
      </c>
      <c r="G97" s="1">
        <v>44624</v>
      </c>
      <c r="H97" s="6" t="s">
        <v>1820</v>
      </c>
      <c r="I97" s="2" t="s">
        <v>101</v>
      </c>
      <c r="J97" s="2" t="s">
        <v>1050</v>
      </c>
      <c r="K97" s="3">
        <v>291174362.39999998</v>
      </c>
      <c r="L97" s="9">
        <f t="shared" si="9"/>
        <v>291174362.39999998</v>
      </c>
      <c r="M97" s="9">
        <f t="shared" si="8"/>
        <v>291174362.39999998</v>
      </c>
      <c r="N97" s="2" t="s">
        <v>1294</v>
      </c>
      <c r="O97" s="2" t="s">
        <v>1295</v>
      </c>
      <c r="P97" s="4" t="s">
        <v>812</v>
      </c>
      <c r="Q97" s="3">
        <f t="shared" si="7"/>
        <v>11280</v>
      </c>
      <c r="R97" s="3">
        <v>7860</v>
      </c>
      <c r="S97" s="3">
        <v>3420</v>
      </c>
      <c r="T97" s="3"/>
      <c r="U97" s="2" t="s">
        <v>1629</v>
      </c>
      <c r="V97" s="2" t="s">
        <v>681</v>
      </c>
      <c r="W97" s="4"/>
      <c r="X97" s="1">
        <v>44652</v>
      </c>
      <c r="Y97" s="1">
        <v>44696</v>
      </c>
      <c r="Z97" s="1"/>
      <c r="AA97" s="2" t="s">
        <v>94</v>
      </c>
    </row>
    <row r="98" spans="1:27" ht="75" x14ac:dyDescent="0.25">
      <c r="A98" s="35" t="s">
        <v>1073</v>
      </c>
      <c r="B98" s="6" t="s">
        <v>1255</v>
      </c>
      <c r="C98" s="1">
        <v>44603</v>
      </c>
      <c r="D98" s="4" t="s">
        <v>63</v>
      </c>
      <c r="E98" s="6" t="s">
        <v>2381</v>
      </c>
      <c r="F98" s="40" t="s">
        <v>2380</v>
      </c>
      <c r="G98" s="1">
        <v>44624</v>
      </c>
      <c r="H98" s="6" t="s">
        <v>1821</v>
      </c>
      <c r="I98" s="2" t="s">
        <v>622</v>
      </c>
      <c r="J98" s="2" t="s">
        <v>1035</v>
      </c>
      <c r="K98" s="3">
        <v>28465719.539999999</v>
      </c>
      <c r="L98" s="9">
        <f t="shared" si="9"/>
        <v>28465719.539999999</v>
      </c>
      <c r="M98" s="9">
        <f t="shared" si="8"/>
        <v>28465719.539999999</v>
      </c>
      <c r="N98" s="2" t="s">
        <v>1630</v>
      </c>
      <c r="O98" s="2" t="s">
        <v>1631</v>
      </c>
      <c r="P98" s="4"/>
      <c r="Q98" s="3">
        <f t="shared" si="7"/>
        <v>15555038</v>
      </c>
      <c r="R98" s="3">
        <v>2263800</v>
      </c>
      <c r="S98" s="3">
        <v>13291238</v>
      </c>
      <c r="T98" s="3"/>
      <c r="U98" s="2"/>
      <c r="V98" s="2" t="s">
        <v>45</v>
      </c>
      <c r="W98" s="4"/>
      <c r="X98" s="1">
        <v>44652</v>
      </c>
      <c r="Y98" s="1">
        <v>44805</v>
      </c>
      <c r="Z98" s="1"/>
      <c r="AA98" s="2" t="s">
        <v>94</v>
      </c>
    </row>
    <row r="99" spans="1:27" ht="75" x14ac:dyDescent="0.25">
      <c r="A99" s="35" t="s">
        <v>1252</v>
      </c>
      <c r="B99" s="6" t="s">
        <v>1253</v>
      </c>
      <c r="C99" s="1">
        <v>44603</v>
      </c>
      <c r="D99" s="4" t="s">
        <v>63</v>
      </c>
      <c r="E99" s="6" t="s">
        <v>2383</v>
      </c>
      <c r="F99" s="40" t="s">
        <v>2382</v>
      </c>
      <c r="G99" s="1">
        <v>44638</v>
      </c>
      <c r="H99" s="6" t="s">
        <v>2071</v>
      </c>
      <c r="I99" s="2" t="s">
        <v>622</v>
      </c>
      <c r="J99" s="2" t="s">
        <v>1042</v>
      </c>
      <c r="K99" s="3">
        <v>714315666.89999998</v>
      </c>
      <c r="L99" s="9">
        <f t="shared" si="9"/>
        <v>714315666.89999998</v>
      </c>
      <c r="M99" s="9">
        <f t="shared" si="8"/>
        <v>714315666.89999998</v>
      </c>
      <c r="N99" s="2" t="s">
        <v>2072</v>
      </c>
      <c r="O99" s="2" t="s">
        <v>1210</v>
      </c>
      <c r="P99" s="4" t="s">
        <v>69</v>
      </c>
      <c r="Q99" s="3">
        <f t="shared" ref="Q99:Q130" si="10">R99+S99+T99</f>
        <v>106455390</v>
      </c>
      <c r="R99" s="3">
        <v>61181310</v>
      </c>
      <c r="S99" s="3">
        <v>45274080</v>
      </c>
      <c r="T99" s="3"/>
      <c r="U99" s="2"/>
      <c r="V99" s="2" t="s">
        <v>45</v>
      </c>
      <c r="W99" s="4"/>
      <c r="X99" s="1">
        <v>44652</v>
      </c>
      <c r="Y99" s="1">
        <v>44774</v>
      </c>
      <c r="Z99" s="1"/>
      <c r="AA99" s="2" t="s">
        <v>94</v>
      </c>
    </row>
    <row r="100" spans="1:27" ht="126" x14ac:dyDescent="0.25">
      <c r="A100" s="35" t="s">
        <v>1250</v>
      </c>
      <c r="B100" s="6" t="s">
        <v>1259</v>
      </c>
      <c r="C100" s="1">
        <v>44603</v>
      </c>
      <c r="D100" s="4">
        <v>545</v>
      </c>
      <c r="E100" s="6" t="s">
        <v>2385</v>
      </c>
      <c r="F100" s="40" t="s">
        <v>2384</v>
      </c>
      <c r="G100" s="1">
        <v>44624</v>
      </c>
      <c r="H100" s="6" t="s">
        <v>1632</v>
      </c>
      <c r="I100" s="2" t="s">
        <v>101</v>
      </c>
      <c r="J100" s="2" t="s">
        <v>1050</v>
      </c>
      <c r="K100" s="3">
        <v>258649566.59999999</v>
      </c>
      <c r="L100" s="9">
        <f t="shared" si="9"/>
        <v>258649566.59999999</v>
      </c>
      <c r="M100" s="9">
        <f t="shared" si="8"/>
        <v>258649566.59999999</v>
      </c>
      <c r="N100" s="2" t="s">
        <v>1294</v>
      </c>
      <c r="O100" s="2" t="s">
        <v>1295</v>
      </c>
      <c r="P100" s="4"/>
      <c r="Q100" s="3">
        <f t="shared" si="10"/>
        <v>10020</v>
      </c>
      <c r="R100" s="3">
        <v>6990</v>
      </c>
      <c r="S100" s="3">
        <v>3030</v>
      </c>
      <c r="T100" s="3"/>
      <c r="U100" s="2" t="s">
        <v>1251</v>
      </c>
      <c r="V100" s="2" t="s">
        <v>681</v>
      </c>
      <c r="W100" s="4"/>
      <c r="X100" s="1">
        <v>44652</v>
      </c>
      <c r="Y100" s="1">
        <v>44696</v>
      </c>
      <c r="Z100" s="1"/>
      <c r="AA100" s="2" t="s">
        <v>94</v>
      </c>
    </row>
    <row r="101" spans="1:27" ht="233.25" customHeight="1" x14ac:dyDescent="0.25">
      <c r="A101" s="35" t="s">
        <v>1249</v>
      </c>
      <c r="B101" s="6" t="s">
        <v>1248</v>
      </c>
      <c r="C101" s="1">
        <v>44603</v>
      </c>
      <c r="D101" s="4" t="s">
        <v>1530</v>
      </c>
      <c r="E101" s="6" t="s">
        <v>2387</v>
      </c>
      <c r="F101" s="40" t="s">
        <v>2386</v>
      </c>
      <c r="G101" s="1">
        <v>44624</v>
      </c>
      <c r="H101" s="6" t="s">
        <v>1615</v>
      </c>
      <c r="I101" s="2" t="s">
        <v>1621</v>
      </c>
      <c r="J101" s="2" t="s">
        <v>1057</v>
      </c>
      <c r="K101" s="3">
        <v>1581951.58</v>
      </c>
      <c r="L101" s="9">
        <f t="shared" si="9"/>
        <v>1581951.58</v>
      </c>
      <c r="M101" s="9">
        <f t="shared" si="8"/>
        <v>1581951.58</v>
      </c>
      <c r="N101" s="2" t="s">
        <v>1622</v>
      </c>
      <c r="O101" s="2" t="s">
        <v>1624</v>
      </c>
      <c r="P101" s="4"/>
      <c r="Q101" s="3">
        <f t="shared" si="10"/>
        <v>8371</v>
      </c>
      <c r="R101" s="3">
        <v>8371</v>
      </c>
      <c r="S101" s="3"/>
      <c r="T101" s="3"/>
      <c r="U101" s="2"/>
      <c r="V101" s="2" t="s">
        <v>45</v>
      </c>
      <c r="W101" s="4"/>
      <c r="X101" s="1">
        <v>44743</v>
      </c>
      <c r="Y101" s="1"/>
      <c r="Z101" s="1"/>
      <c r="AA101" s="2" t="s">
        <v>94</v>
      </c>
    </row>
    <row r="102" spans="1:27" ht="94.5" x14ac:dyDescent="0.25">
      <c r="A102" s="35" t="s">
        <v>1346</v>
      </c>
      <c r="B102" s="6" t="s">
        <v>1345</v>
      </c>
      <c r="C102" s="1">
        <v>44606</v>
      </c>
      <c r="D102" s="4" t="s">
        <v>63</v>
      </c>
      <c r="E102" s="6" t="s">
        <v>2389</v>
      </c>
      <c r="F102" s="40" t="s">
        <v>2388</v>
      </c>
      <c r="G102" s="1">
        <v>44641</v>
      </c>
      <c r="H102" s="4" t="s">
        <v>2082</v>
      </c>
      <c r="I102" s="2" t="s">
        <v>100</v>
      </c>
      <c r="J102" s="2" t="s">
        <v>1066</v>
      </c>
      <c r="K102" s="3">
        <v>1616103885.9000001</v>
      </c>
      <c r="L102" s="9">
        <f t="shared" si="9"/>
        <v>1616103885.9000001</v>
      </c>
      <c r="M102" s="9">
        <f t="shared" si="8"/>
        <v>1616103885.9000001</v>
      </c>
      <c r="N102" s="2" t="s">
        <v>2073</v>
      </c>
      <c r="O102" s="2" t="s">
        <v>2074</v>
      </c>
      <c r="P102" s="4" t="s">
        <v>69</v>
      </c>
      <c r="Q102" s="3">
        <f t="shared" si="10"/>
        <v>42686315</v>
      </c>
      <c r="R102" s="3">
        <v>16091220</v>
      </c>
      <c r="S102" s="3">
        <v>26595095</v>
      </c>
      <c r="T102" s="3"/>
      <c r="U102" s="2"/>
      <c r="V102" s="2" t="s">
        <v>45</v>
      </c>
      <c r="W102" s="4"/>
      <c r="X102" s="1">
        <v>44652</v>
      </c>
      <c r="Y102" s="1">
        <v>44743</v>
      </c>
      <c r="Z102" s="1"/>
      <c r="AA102" s="2" t="s">
        <v>94</v>
      </c>
    </row>
    <row r="103" spans="1:27" ht="94.5" x14ac:dyDescent="0.25">
      <c r="A103" s="35" t="s">
        <v>1344</v>
      </c>
      <c r="B103" s="6" t="s">
        <v>1343</v>
      </c>
      <c r="C103" s="1">
        <v>44606</v>
      </c>
      <c r="D103" s="4" t="s">
        <v>63</v>
      </c>
      <c r="E103" s="6" t="s">
        <v>2391</v>
      </c>
      <c r="F103" s="40" t="s">
        <v>2390</v>
      </c>
      <c r="G103" s="1">
        <v>44641</v>
      </c>
      <c r="H103" s="4" t="s">
        <v>2083</v>
      </c>
      <c r="I103" s="2" t="s">
        <v>100</v>
      </c>
      <c r="J103" s="2" t="s">
        <v>1066</v>
      </c>
      <c r="K103" s="3">
        <v>1881520848</v>
      </c>
      <c r="L103" s="9">
        <f t="shared" si="9"/>
        <v>1881520848</v>
      </c>
      <c r="M103" s="9">
        <f t="shared" ref="M103:M134" si="11">L103</f>
        <v>1881520848</v>
      </c>
      <c r="N103" s="2" t="s">
        <v>2073</v>
      </c>
      <c r="O103" s="2" t="s">
        <v>2074</v>
      </c>
      <c r="P103" s="4" t="s">
        <v>69</v>
      </c>
      <c r="Q103" s="3">
        <f t="shared" si="10"/>
        <v>49696800</v>
      </c>
      <c r="R103" s="3">
        <v>18733860</v>
      </c>
      <c r="S103" s="3">
        <v>30962940</v>
      </c>
      <c r="T103" s="3"/>
      <c r="U103" s="2"/>
      <c r="V103" s="2" t="s">
        <v>45</v>
      </c>
      <c r="W103" s="4"/>
      <c r="X103" s="1">
        <v>44652</v>
      </c>
      <c r="Y103" s="1">
        <v>44743</v>
      </c>
      <c r="Z103" s="1"/>
      <c r="AA103" s="2" t="s">
        <v>94</v>
      </c>
    </row>
    <row r="104" spans="1:27" ht="75" x14ac:dyDescent="0.25">
      <c r="A104" s="35" t="s">
        <v>1342</v>
      </c>
      <c r="B104" s="6" t="s">
        <v>1341</v>
      </c>
      <c r="C104" s="1">
        <v>44606</v>
      </c>
      <c r="D104" s="4">
        <v>545</v>
      </c>
      <c r="E104" s="6" t="s">
        <v>2393</v>
      </c>
      <c r="F104" s="40" t="s">
        <v>2392</v>
      </c>
      <c r="G104" s="1">
        <v>44634</v>
      </c>
      <c r="H104" s="6" t="s">
        <v>1781</v>
      </c>
      <c r="I104" s="2" t="s">
        <v>101</v>
      </c>
      <c r="J104" s="2" t="s">
        <v>918</v>
      </c>
      <c r="K104" s="3">
        <v>274137564.60000002</v>
      </c>
      <c r="L104" s="9">
        <f t="shared" si="9"/>
        <v>274137564.60000002</v>
      </c>
      <c r="M104" s="9">
        <f t="shared" si="11"/>
        <v>274137564.60000002</v>
      </c>
      <c r="N104" s="2" t="s">
        <v>1294</v>
      </c>
      <c r="O104" s="2" t="s">
        <v>1295</v>
      </c>
      <c r="P104" s="4" t="s">
        <v>812</v>
      </c>
      <c r="Q104" s="3">
        <f t="shared" si="10"/>
        <v>10620</v>
      </c>
      <c r="R104" s="3">
        <v>7410</v>
      </c>
      <c r="S104" s="3">
        <v>3210</v>
      </c>
      <c r="T104" s="3"/>
      <c r="U104" s="2" t="s">
        <v>1760</v>
      </c>
      <c r="V104" s="2" t="s">
        <v>681</v>
      </c>
      <c r="W104" s="4"/>
      <c r="X104" s="1">
        <v>44652</v>
      </c>
      <c r="Y104" s="1">
        <v>44696</v>
      </c>
      <c r="Z104" s="1"/>
      <c r="AA104" s="2" t="s">
        <v>94</v>
      </c>
    </row>
    <row r="105" spans="1:27" ht="75" x14ac:dyDescent="0.25">
      <c r="A105" s="35" t="s">
        <v>1340</v>
      </c>
      <c r="B105" s="6" t="s">
        <v>1339</v>
      </c>
      <c r="C105" s="1">
        <v>44606</v>
      </c>
      <c r="D105" s="4">
        <v>545</v>
      </c>
      <c r="E105" s="6" t="s">
        <v>2395</v>
      </c>
      <c r="F105" s="40" t="s">
        <v>2394</v>
      </c>
      <c r="G105" s="1">
        <v>44634</v>
      </c>
      <c r="H105" s="6" t="s">
        <v>1782</v>
      </c>
      <c r="I105" s="2" t="s">
        <v>101</v>
      </c>
      <c r="J105" s="2" t="s">
        <v>918</v>
      </c>
      <c r="K105" s="3">
        <v>289625562.60000002</v>
      </c>
      <c r="L105" s="9">
        <f t="shared" si="9"/>
        <v>289625562.60000002</v>
      </c>
      <c r="M105" s="9">
        <f t="shared" si="11"/>
        <v>289625562.60000002</v>
      </c>
      <c r="N105" s="2" t="s">
        <v>1294</v>
      </c>
      <c r="O105" s="2" t="s">
        <v>1295</v>
      </c>
      <c r="P105" s="4" t="s">
        <v>812</v>
      </c>
      <c r="Q105" s="3">
        <f t="shared" si="10"/>
        <v>11220</v>
      </c>
      <c r="R105" s="3">
        <v>7860</v>
      </c>
      <c r="S105" s="3">
        <v>3360</v>
      </c>
      <c r="T105" s="3"/>
      <c r="U105" s="2" t="s">
        <v>1761</v>
      </c>
      <c r="V105" s="2" t="s">
        <v>681</v>
      </c>
      <c r="W105" s="4"/>
      <c r="X105" s="1">
        <v>44652</v>
      </c>
      <c r="Y105" s="1">
        <v>44696</v>
      </c>
      <c r="Z105" s="1"/>
      <c r="AA105" s="2" t="s">
        <v>94</v>
      </c>
    </row>
    <row r="106" spans="1:27" ht="75" x14ac:dyDescent="0.25">
      <c r="A106" s="35" t="s">
        <v>1338</v>
      </c>
      <c r="B106" s="6" t="s">
        <v>1337</v>
      </c>
      <c r="C106" s="1">
        <v>44606</v>
      </c>
      <c r="D106" s="4" t="s">
        <v>63</v>
      </c>
      <c r="E106" s="6" t="s">
        <v>2397</v>
      </c>
      <c r="F106" s="40" t="s">
        <v>2396</v>
      </c>
      <c r="G106" s="1">
        <v>44629</v>
      </c>
      <c r="H106" s="4" t="s">
        <v>1679</v>
      </c>
      <c r="I106" s="2" t="s">
        <v>100</v>
      </c>
      <c r="J106" s="2" t="s">
        <v>1065</v>
      </c>
      <c r="K106" s="3">
        <v>40091354.5</v>
      </c>
      <c r="L106" s="9">
        <f t="shared" si="9"/>
        <v>40091354.5</v>
      </c>
      <c r="M106" s="9">
        <f t="shared" si="11"/>
        <v>40091354.5</v>
      </c>
      <c r="N106" s="2" t="s">
        <v>1681</v>
      </c>
      <c r="O106" s="2" t="s">
        <v>670</v>
      </c>
      <c r="P106" s="4" t="s">
        <v>69</v>
      </c>
      <c r="Q106" s="3">
        <f t="shared" si="10"/>
        <v>710210</v>
      </c>
      <c r="R106" s="3">
        <v>600000</v>
      </c>
      <c r="S106" s="3">
        <v>110210</v>
      </c>
      <c r="T106" s="3"/>
      <c r="U106" s="2"/>
      <c r="V106" s="2" t="s">
        <v>58</v>
      </c>
      <c r="W106" s="4"/>
      <c r="X106" s="1">
        <v>44652</v>
      </c>
      <c r="Y106" s="1"/>
      <c r="Z106" s="1"/>
      <c r="AA106" s="2" t="s">
        <v>94</v>
      </c>
    </row>
    <row r="107" spans="1:27" ht="75" x14ac:dyDescent="0.25">
      <c r="A107" s="35" t="s">
        <v>1336</v>
      </c>
      <c r="B107" s="6" t="s">
        <v>1335</v>
      </c>
      <c r="C107" s="1">
        <v>44606</v>
      </c>
      <c r="D107" s="4" t="s">
        <v>63</v>
      </c>
      <c r="E107" s="6" t="s">
        <v>2399</v>
      </c>
      <c r="F107" s="40" t="s">
        <v>2398</v>
      </c>
      <c r="G107" s="1">
        <v>44629</v>
      </c>
      <c r="H107" s="4" t="s">
        <v>1680</v>
      </c>
      <c r="I107" s="2" t="s">
        <v>100</v>
      </c>
      <c r="J107" s="2" t="s">
        <v>1049</v>
      </c>
      <c r="K107" s="3">
        <v>14684651.6</v>
      </c>
      <c r="L107" s="9">
        <f t="shared" si="9"/>
        <v>14684651.6</v>
      </c>
      <c r="M107" s="9">
        <f t="shared" si="11"/>
        <v>14684651.6</v>
      </c>
      <c r="N107" s="2" t="s">
        <v>1681</v>
      </c>
      <c r="O107" s="2" t="s">
        <v>849</v>
      </c>
      <c r="P107" s="4" t="s">
        <v>49</v>
      </c>
      <c r="Q107" s="3">
        <f t="shared" si="10"/>
        <v>1309960</v>
      </c>
      <c r="R107" s="3">
        <v>163500</v>
      </c>
      <c r="S107" s="3">
        <v>1146460</v>
      </c>
      <c r="T107" s="3"/>
      <c r="U107" s="2"/>
      <c r="V107" s="2" t="s">
        <v>681</v>
      </c>
      <c r="W107" s="4"/>
      <c r="X107" s="1">
        <v>44652</v>
      </c>
      <c r="Y107" s="1">
        <v>44774</v>
      </c>
      <c r="Z107" s="1"/>
      <c r="AA107" s="2" t="s">
        <v>94</v>
      </c>
    </row>
    <row r="108" spans="1:27" x14ac:dyDescent="0.25">
      <c r="A108" s="35" t="s">
        <v>1333</v>
      </c>
      <c r="B108" s="6" t="s">
        <v>1334</v>
      </c>
      <c r="C108" s="1">
        <v>44606</v>
      </c>
      <c r="D108" s="4">
        <v>1416</v>
      </c>
      <c r="E108" s="6" t="s">
        <v>641</v>
      </c>
      <c r="F108" s="2" t="s">
        <v>641</v>
      </c>
      <c r="G108" s="1" t="s">
        <v>641</v>
      </c>
      <c r="H108" s="4" t="s">
        <v>641</v>
      </c>
      <c r="I108" s="2" t="s">
        <v>641</v>
      </c>
      <c r="J108" s="2" t="s">
        <v>877</v>
      </c>
      <c r="K108" s="3"/>
      <c r="L108" s="9">
        <f t="shared" si="9"/>
        <v>0</v>
      </c>
      <c r="M108" s="9">
        <f t="shared" si="11"/>
        <v>0</v>
      </c>
      <c r="N108" s="2"/>
      <c r="O108" s="2"/>
      <c r="P108" s="4" t="s">
        <v>59</v>
      </c>
      <c r="Q108" s="3">
        <f t="shared" si="10"/>
        <v>819</v>
      </c>
      <c r="R108" s="3">
        <v>819</v>
      </c>
      <c r="S108" s="3"/>
      <c r="T108" s="3"/>
      <c r="U108" s="2"/>
      <c r="V108" s="2"/>
      <c r="W108" s="4"/>
      <c r="X108" s="1">
        <v>44743</v>
      </c>
      <c r="Y108" s="1"/>
      <c r="Z108" s="1"/>
      <c r="AA108" s="2"/>
    </row>
    <row r="109" spans="1:27" ht="75" x14ac:dyDescent="0.25">
      <c r="A109" s="35" t="s">
        <v>1332</v>
      </c>
      <c r="B109" s="6" t="s">
        <v>1331</v>
      </c>
      <c r="C109" s="1">
        <v>44606</v>
      </c>
      <c r="D109" s="4">
        <v>1416</v>
      </c>
      <c r="E109" s="6" t="s">
        <v>2401</v>
      </c>
      <c r="F109" s="40" t="s">
        <v>2400</v>
      </c>
      <c r="G109" s="1">
        <v>44631</v>
      </c>
      <c r="H109" s="4" t="s">
        <v>1793</v>
      </c>
      <c r="I109" s="2" t="s">
        <v>100</v>
      </c>
      <c r="J109" s="2" t="s">
        <v>879</v>
      </c>
      <c r="K109" s="3">
        <v>44995445.460000001</v>
      </c>
      <c r="L109" s="9">
        <f t="shared" si="9"/>
        <v>44995445.460000001</v>
      </c>
      <c r="M109" s="9">
        <f t="shared" si="11"/>
        <v>44995445.460000001</v>
      </c>
      <c r="N109" s="2" t="s">
        <v>1794</v>
      </c>
      <c r="O109" s="2" t="s">
        <v>693</v>
      </c>
      <c r="P109" s="4" t="s">
        <v>69</v>
      </c>
      <c r="Q109" s="3">
        <f t="shared" si="10"/>
        <v>6363</v>
      </c>
      <c r="R109" s="3">
        <v>6363</v>
      </c>
      <c r="S109" s="3"/>
      <c r="T109" s="3"/>
      <c r="U109" s="2"/>
      <c r="V109" s="2" t="s">
        <v>45</v>
      </c>
      <c r="W109" s="4"/>
      <c r="X109" s="1">
        <v>44743</v>
      </c>
      <c r="Y109" s="1"/>
      <c r="Z109" s="1"/>
      <c r="AA109" s="2" t="s">
        <v>94</v>
      </c>
    </row>
    <row r="110" spans="1:27" ht="126" x14ac:dyDescent="0.25">
      <c r="A110" s="35" t="s">
        <v>1330</v>
      </c>
      <c r="B110" s="6" t="s">
        <v>1329</v>
      </c>
      <c r="C110" s="1">
        <v>44606</v>
      </c>
      <c r="D110" s="4">
        <v>545</v>
      </c>
      <c r="E110" s="6" t="s">
        <v>2403</v>
      </c>
      <c r="F110" s="40" t="s">
        <v>2402</v>
      </c>
      <c r="G110" s="1">
        <v>44634</v>
      </c>
      <c r="H110" s="4" t="s">
        <v>1792</v>
      </c>
      <c r="I110" s="2" t="s">
        <v>101</v>
      </c>
      <c r="J110" s="2" t="s">
        <v>918</v>
      </c>
      <c r="K110" s="3">
        <v>292723162.19999999</v>
      </c>
      <c r="L110" s="9">
        <f t="shared" si="9"/>
        <v>292723162.19999999</v>
      </c>
      <c r="M110" s="9">
        <f t="shared" si="11"/>
        <v>292723162.19999999</v>
      </c>
      <c r="N110" s="2" t="s">
        <v>1294</v>
      </c>
      <c r="O110" s="2" t="s">
        <v>1295</v>
      </c>
      <c r="P110" s="4" t="s">
        <v>812</v>
      </c>
      <c r="Q110" s="3">
        <f t="shared" si="10"/>
        <v>11340</v>
      </c>
      <c r="R110" s="3">
        <v>7890</v>
      </c>
      <c r="S110" s="3">
        <v>3450</v>
      </c>
      <c r="T110" s="3"/>
      <c r="U110" s="2" t="s">
        <v>1762</v>
      </c>
      <c r="V110" s="2" t="s">
        <v>681</v>
      </c>
      <c r="W110" s="4"/>
      <c r="X110" s="1">
        <v>44652</v>
      </c>
      <c r="Y110" s="1">
        <v>44696</v>
      </c>
      <c r="Z110" s="1"/>
      <c r="AA110" s="2" t="s">
        <v>94</v>
      </c>
    </row>
    <row r="111" spans="1:27" ht="31.5" x14ac:dyDescent="0.25">
      <c r="A111" s="35" t="s">
        <v>1328</v>
      </c>
      <c r="B111" s="6" t="s">
        <v>1327</v>
      </c>
      <c r="C111" s="1">
        <v>44606</v>
      </c>
      <c r="D111" s="4" t="s">
        <v>1530</v>
      </c>
      <c r="E111" s="6" t="s">
        <v>641</v>
      </c>
      <c r="F111" s="2" t="s">
        <v>641</v>
      </c>
      <c r="G111" s="1" t="s">
        <v>641</v>
      </c>
      <c r="H111" s="4" t="s">
        <v>641</v>
      </c>
      <c r="I111" s="2" t="s">
        <v>641</v>
      </c>
      <c r="J111" s="2" t="s">
        <v>1064</v>
      </c>
      <c r="K111" s="3"/>
      <c r="L111" s="9">
        <f t="shared" si="9"/>
        <v>0</v>
      </c>
      <c r="M111" s="9">
        <f t="shared" si="11"/>
        <v>0</v>
      </c>
      <c r="N111" s="2"/>
      <c r="O111" s="2"/>
      <c r="P111" s="4"/>
      <c r="Q111" s="3">
        <f t="shared" si="10"/>
        <v>0</v>
      </c>
      <c r="R111" s="3"/>
      <c r="S111" s="3"/>
      <c r="T111" s="3"/>
      <c r="U111" s="2"/>
      <c r="V111" s="2"/>
      <c r="W111" s="4"/>
      <c r="X111" s="1"/>
      <c r="Y111" s="1"/>
      <c r="Z111" s="1"/>
      <c r="AA111" s="2"/>
    </row>
    <row r="112" spans="1:27" ht="225" customHeight="1" x14ac:dyDescent="0.25">
      <c r="A112" s="35" t="s">
        <v>1325</v>
      </c>
      <c r="B112" s="6" t="s">
        <v>1326</v>
      </c>
      <c r="C112" s="1">
        <v>44606</v>
      </c>
      <c r="D112" s="4">
        <v>545</v>
      </c>
      <c r="E112" s="6" t="s">
        <v>2405</v>
      </c>
      <c r="F112" s="40" t="s">
        <v>2404</v>
      </c>
      <c r="G112" s="1">
        <v>44629</v>
      </c>
      <c r="H112" s="4" t="s">
        <v>1682</v>
      </c>
      <c r="I112" s="2" t="s">
        <v>719</v>
      </c>
      <c r="J112" s="2" t="s">
        <v>1157</v>
      </c>
      <c r="K112" s="3">
        <v>234459237.59999999</v>
      </c>
      <c r="L112" s="9">
        <f t="shared" ref="L112:L143" si="12">K112</f>
        <v>234459237.59999999</v>
      </c>
      <c r="M112" s="9">
        <f t="shared" si="11"/>
        <v>234459237.59999999</v>
      </c>
      <c r="N112" s="2" t="s">
        <v>1384</v>
      </c>
      <c r="O112" s="2" t="s">
        <v>670</v>
      </c>
      <c r="P112" s="4" t="s">
        <v>69</v>
      </c>
      <c r="Q112" s="3">
        <f t="shared" si="10"/>
        <v>29680</v>
      </c>
      <c r="R112" s="3">
        <v>29680</v>
      </c>
      <c r="S112" s="3"/>
      <c r="T112" s="3"/>
      <c r="U112" s="2" t="s">
        <v>1688</v>
      </c>
      <c r="V112" s="2" t="s">
        <v>1385</v>
      </c>
      <c r="W112" s="4"/>
      <c r="X112" s="1">
        <v>44652</v>
      </c>
      <c r="Y112" s="1"/>
      <c r="Z112" s="1"/>
      <c r="AA112" s="2" t="s">
        <v>94</v>
      </c>
    </row>
    <row r="113" spans="1:27" ht="205.5" customHeight="1" x14ac:dyDescent="0.25">
      <c r="A113" s="35" t="s">
        <v>1323</v>
      </c>
      <c r="B113" s="6" t="s">
        <v>1324</v>
      </c>
      <c r="C113" s="1">
        <v>44606</v>
      </c>
      <c r="D113" s="4">
        <v>545</v>
      </c>
      <c r="E113" s="6" t="s">
        <v>2407</v>
      </c>
      <c r="F113" s="40" t="s">
        <v>2406</v>
      </c>
      <c r="G113" s="1">
        <v>44629</v>
      </c>
      <c r="H113" s="4" t="s">
        <v>1686</v>
      </c>
      <c r="I113" s="2" t="s">
        <v>719</v>
      </c>
      <c r="J113" s="2" t="s">
        <v>1156</v>
      </c>
      <c r="K113" s="3">
        <v>221187960</v>
      </c>
      <c r="L113" s="9">
        <f t="shared" si="12"/>
        <v>221187960</v>
      </c>
      <c r="M113" s="9">
        <f t="shared" si="11"/>
        <v>221187960</v>
      </c>
      <c r="N113" s="2" t="s">
        <v>1384</v>
      </c>
      <c r="O113" s="2" t="s">
        <v>670</v>
      </c>
      <c r="P113" s="4" t="s">
        <v>69</v>
      </c>
      <c r="Q113" s="3">
        <f t="shared" si="10"/>
        <v>28000</v>
      </c>
      <c r="R113" s="3">
        <v>28000</v>
      </c>
      <c r="S113" s="3"/>
      <c r="T113" s="3"/>
      <c r="U113" s="2" t="s">
        <v>1689</v>
      </c>
      <c r="V113" s="2" t="s">
        <v>1385</v>
      </c>
      <c r="W113" s="4"/>
      <c r="X113" s="1">
        <v>44666</v>
      </c>
      <c r="Y113" s="1"/>
      <c r="Z113" s="1"/>
      <c r="AA113" s="2" t="s">
        <v>94</v>
      </c>
    </row>
    <row r="114" spans="1:27" ht="213" customHeight="1" x14ac:dyDescent="0.25">
      <c r="A114" s="35" t="s">
        <v>1321</v>
      </c>
      <c r="B114" s="6" t="s">
        <v>1322</v>
      </c>
      <c r="C114" s="1">
        <v>44606</v>
      </c>
      <c r="D114" s="4">
        <v>545</v>
      </c>
      <c r="E114" s="6" t="s">
        <v>2409</v>
      </c>
      <c r="F114" s="40" t="s">
        <v>2408</v>
      </c>
      <c r="G114" s="1">
        <v>44629</v>
      </c>
      <c r="H114" s="4" t="s">
        <v>1687</v>
      </c>
      <c r="I114" s="2" t="s">
        <v>719</v>
      </c>
      <c r="J114" s="2" t="s">
        <v>1156</v>
      </c>
      <c r="K114" s="3">
        <v>289313851.68000001</v>
      </c>
      <c r="L114" s="9">
        <f t="shared" si="12"/>
        <v>289313851.68000001</v>
      </c>
      <c r="M114" s="9">
        <f t="shared" si="11"/>
        <v>289313851.68000001</v>
      </c>
      <c r="N114" s="2" t="s">
        <v>1384</v>
      </c>
      <c r="O114" s="2" t="s">
        <v>670</v>
      </c>
      <c r="P114" s="4" t="s">
        <v>69</v>
      </c>
      <c r="Q114" s="3">
        <f t="shared" si="10"/>
        <v>36624</v>
      </c>
      <c r="R114" s="3">
        <v>36624</v>
      </c>
      <c r="S114" s="3"/>
      <c r="T114" s="3"/>
      <c r="U114" s="2" t="s">
        <v>1690</v>
      </c>
      <c r="V114" s="2" t="s">
        <v>1385</v>
      </c>
      <c r="W114" s="4"/>
      <c r="X114" s="1">
        <v>44652</v>
      </c>
      <c r="Y114" s="1"/>
      <c r="Z114" s="1"/>
      <c r="AA114" s="2" t="s">
        <v>94</v>
      </c>
    </row>
    <row r="115" spans="1:27" ht="75" x14ac:dyDescent="0.25">
      <c r="A115" s="35" t="s">
        <v>1320</v>
      </c>
      <c r="B115" s="6" t="s">
        <v>1319</v>
      </c>
      <c r="C115" s="1">
        <v>44606</v>
      </c>
      <c r="D115" s="4" t="s">
        <v>63</v>
      </c>
      <c r="E115" s="6" t="s">
        <v>2411</v>
      </c>
      <c r="F115" s="40" t="s">
        <v>2410</v>
      </c>
      <c r="G115" s="1">
        <v>44631</v>
      </c>
      <c r="H115" s="6" t="s">
        <v>1795</v>
      </c>
      <c r="I115" s="2" t="s">
        <v>161</v>
      </c>
      <c r="J115" s="2" t="s">
        <v>1067</v>
      </c>
      <c r="K115" s="3">
        <v>765527.4</v>
      </c>
      <c r="L115" s="9">
        <f t="shared" si="12"/>
        <v>765527.4</v>
      </c>
      <c r="M115" s="9">
        <f t="shared" si="11"/>
        <v>765527.4</v>
      </c>
      <c r="N115" s="2" t="s">
        <v>1797</v>
      </c>
      <c r="O115" s="2" t="s">
        <v>670</v>
      </c>
      <c r="P115" s="4" t="s">
        <v>69</v>
      </c>
      <c r="Q115" s="3">
        <f t="shared" si="10"/>
        <v>4140</v>
      </c>
      <c r="R115" s="3">
        <v>4140</v>
      </c>
      <c r="S115" s="3"/>
      <c r="T115" s="3"/>
      <c r="U115" s="2"/>
      <c r="V115" s="2" t="s">
        <v>58</v>
      </c>
      <c r="W115" s="4"/>
      <c r="X115" s="1">
        <v>44666</v>
      </c>
      <c r="Y115" s="1"/>
      <c r="Z115" s="1"/>
      <c r="AA115" s="2" t="s">
        <v>94</v>
      </c>
    </row>
    <row r="116" spans="1:27" ht="148.5" customHeight="1" x14ac:dyDescent="0.25">
      <c r="A116" s="35" t="s">
        <v>1317</v>
      </c>
      <c r="B116" s="6" t="s">
        <v>1318</v>
      </c>
      <c r="C116" s="1">
        <v>44606</v>
      </c>
      <c r="D116" s="4" t="s">
        <v>63</v>
      </c>
      <c r="E116" s="6" t="s">
        <v>2413</v>
      </c>
      <c r="F116" s="40" t="s">
        <v>2412</v>
      </c>
      <c r="G116" s="1">
        <v>44631</v>
      </c>
      <c r="H116" s="6" t="s">
        <v>1796</v>
      </c>
      <c r="I116" s="2" t="s">
        <v>161</v>
      </c>
      <c r="J116" s="2" t="s">
        <v>1071</v>
      </c>
      <c r="K116" s="3">
        <v>3447873</v>
      </c>
      <c r="L116" s="9">
        <f t="shared" si="12"/>
        <v>3447873</v>
      </c>
      <c r="M116" s="9">
        <f t="shared" si="11"/>
        <v>3447873</v>
      </c>
      <c r="N116" s="2" t="s">
        <v>1797</v>
      </c>
      <c r="O116" s="2" t="s">
        <v>670</v>
      </c>
      <c r="P116" s="4" t="s">
        <v>69</v>
      </c>
      <c r="Q116" s="3">
        <f t="shared" si="10"/>
        <v>10260</v>
      </c>
      <c r="R116" s="3">
        <v>10260</v>
      </c>
      <c r="S116" s="3"/>
      <c r="T116" s="3"/>
      <c r="U116" s="2"/>
      <c r="V116" s="2" t="s">
        <v>58</v>
      </c>
      <c r="W116" s="4"/>
      <c r="X116" s="1">
        <v>44666</v>
      </c>
      <c r="Y116" s="1"/>
      <c r="Z116" s="1"/>
      <c r="AA116" s="2" t="s">
        <v>94</v>
      </c>
    </row>
    <row r="117" spans="1:27" ht="158.25" customHeight="1" x14ac:dyDescent="0.25">
      <c r="A117" s="35" t="s">
        <v>1315</v>
      </c>
      <c r="B117" s="6" t="s">
        <v>1316</v>
      </c>
      <c r="C117" s="1">
        <v>44606</v>
      </c>
      <c r="D117" s="4">
        <v>545</v>
      </c>
      <c r="E117" s="6" t="s">
        <v>2415</v>
      </c>
      <c r="F117" s="40" t="s">
        <v>2414</v>
      </c>
      <c r="G117" s="1">
        <v>44629</v>
      </c>
      <c r="H117" s="4" t="s">
        <v>1683</v>
      </c>
      <c r="I117" s="2" t="s">
        <v>719</v>
      </c>
      <c r="J117" s="2" t="s">
        <v>1155</v>
      </c>
      <c r="K117" s="3">
        <v>233574485.75999999</v>
      </c>
      <c r="L117" s="9">
        <f t="shared" si="12"/>
        <v>233574485.75999999</v>
      </c>
      <c r="M117" s="9">
        <f t="shared" si="11"/>
        <v>233574485.75999999</v>
      </c>
      <c r="N117" s="2" t="s">
        <v>1384</v>
      </c>
      <c r="O117" s="2" t="s">
        <v>670</v>
      </c>
      <c r="P117" s="4" t="s">
        <v>69</v>
      </c>
      <c r="Q117" s="3">
        <f t="shared" si="10"/>
        <v>29568</v>
      </c>
      <c r="R117" s="3">
        <v>29568</v>
      </c>
      <c r="S117" s="3"/>
      <c r="T117" s="3"/>
      <c r="U117" s="2" t="s">
        <v>1691</v>
      </c>
      <c r="V117" s="2" t="s">
        <v>1385</v>
      </c>
      <c r="W117" s="4"/>
      <c r="X117" s="1">
        <v>44652</v>
      </c>
      <c r="Y117" s="1"/>
      <c r="Z117" s="1"/>
      <c r="AA117" s="2" t="s">
        <v>94</v>
      </c>
    </row>
    <row r="118" spans="1:27" ht="123.75" customHeight="1" x14ac:dyDescent="0.25">
      <c r="A118" s="35" t="s">
        <v>1314</v>
      </c>
      <c r="B118" s="6" t="s">
        <v>1313</v>
      </c>
      <c r="C118" s="1">
        <v>44606</v>
      </c>
      <c r="D118" s="4">
        <v>545</v>
      </c>
      <c r="E118" s="6" t="s">
        <v>2417</v>
      </c>
      <c r="F118" s="40" t="s">
        <v>2416</v>
      </c>
      <c r="G118" s="1">
        <v>44629</v>
      </c>
      <c r="H118" s="4" t="s">
        <v>1684</v>
      </c>
      <c r="I118" s="2" t="s">
        <v>719</v>
      </c>
      <c r="J118" s="2" t="s">
        <v>1157</v>
      </c>
      <c r="K118" s="3">
        <v>272503566.72000003</v>
      </c>
      <c r="L118" s="9">
        <f t="shared" si="12"/>
        <v>272503566.72000003</v>
      </c>
      <c r="M118" s="9">
        <f t="shared" si="11"/>
        <v>272503566.72000003</v>
      </c>
      <c r="N118" s="2" t="s">
        <v>1384</v>
      </c>
      <c r="O118" s="2" t="s">
        <v>670</v>
      </c>
      <c r="P118" s="4" t="s">
        <v>69</v>
      </c>
      <c r="Q118" s="3">
        <f t="shared" si="10"/>
        <v>34496</v>
      </c>
      <c r="R118" s="3">
        <v>34496</v>
      </c>
      <c r="S118" s="3"/>
      <c r="T118" s="3"/>
      <c r="U118" s="2" t="s">
        <v>1692</v>
      </c>
      <c r="V118" s="2" t="s">
        <v>1385</v>
      </c>
      <c r="W118" s="4"/>
      <c r="X118" s="1">
        <v>44666</v>
      </c>
      <c r="Y118" s="1"/>
      <c r="Z118" s="1"/>
      <c r="AA118" s="2" t="s">
        <v>94</v>
      </c>
    </row>
    <row r="119" spans="1:27" ht="151.5" customHeight="1" x14ac:dyDescent="0.25">
      <c r="A119" s="35" t="s">
        <v>1312</v>
      </c>
      <c r="B119" s="6" t="s">
        <v>1311</v>
      </c>
      <c r="C119" s="1">
        <v>44606</v>
      </c>
      <c r="D119" s="4">
        <v>545</v>
      </c>
      <c r="E119" s="6" t="s">
        <v>2419</v>
      </c>
      <c r="F119" s="40" t="s">
        <v>2418</v>
      </c>
      <c r="G119" s="1">
        <v>44629</v>
      </c>
      <c r="H119" s="4" t="s">
        <v>1685</v>
      </c>
      <c r="I119" s="2" t="s">
        <v>719</v>
      </c>
      <c r="J119" s="2" t="s">
        <v>1157</v>
      </c>
      <c r="K119" s="3">
        <v>274273070.39999998</v>
      </c>
      <c r="L119" s="9">
        <f t="shared" si="12"/>
        <v>274273070.39999998</v>
      </c>
      <c r="M119" s="9">
        <f t="shared" si="11"/>
        <v>274273070.39999998</v>
      </c>
      <c r="N119" s="2" t="s">
        <v>1384</v>
      </c>
      <c r="O119" s="2" t="s">
        <v>670</v>
      </c>
      <c r="P119" s="4" t="s">
        <v>69</v>
      </c>
      <c r="Q119" s="3">
        <f t="shared" si="10"/>
        <v>34720</v>
      </c>
      <c r="R119" s="3">
        <v>34720</v>
      </c>
      <c r="S119" s="3"/>
      <c r="T119" s="3"/>
      <c r="U119" s="2" t="s">
        <v>1693</v>
      </c>
      <c r="V119" s="2" t="s">
        <v>1385</v>
      </c>
      <c r="W119" s="4"/>
      <c r="X119" s="1">
        <v>44652</v>
      </c>
      <c r="Y119" s="1"/>
      <c r="Z119" s="1"/>
      <c r="AA119" s="2" t="s">
        <v>94</v>
      </c>
    </row>
    <row r="120" spans="1:27" ht="141.75" x14ac:dyDescent="0.25">
      <c r="A120" s="35" t="s">
        <v>1309</v>
      </c>
      <c r="B120" s="6" t="s">
        <v>1310</v>
      </c>
      <c r="C120" s="1">
        <v>44606</v>
      </c>
      <c r="D120" s="4">
        <v>545</v>
      </c>
      <c r="E120" s="6" t="s">
        <v>2421</v>
      </c>
      <c r="F120" s="40" t="s">
        <v>2420</v>
      </c>
      <c r="G120" s="1">
        <v>44635</v>
      </c>
      <c r="H120" s="6" t="s">
        <v>1810</v>
      </c>
      <c r="I120" s="2" t="s">
        <v>101</v>
      </c>
      <c r="J120" s="2" t="s">
        <v>955</v>
      </c>
      <c r="K120" s="3">
        <v>147103000</v>
      </c>
      <c r="L120" s="9">
        <f t="shared" si="12"/>
        <v>147103000</v>
      </c>
      <c r="M120" s="9">
        <f t="shared" si="11"/>
        <v>147103000</v>
      </c>
      <c r="N120" s="2" t="s">
        <v>1288</v>
      </c>
      <c r="O120" s="2" t="s">
        <v>153</v>
      </c>
      <c r="P120" s="4" t="s">
        <v>49</v>
      </c>
      <c r="Q120" s="3">
        <f t="shared" si="10"/>
        <v>3110</v>
      </c>
      <c r="R120" s="3">
        <v>1230</v>
      </c>
      <c r="S120" s="3">
        <v>1880</v>
      </c>
      <c r="T120" s="3"/>
      <c r="U120" s="2" t="s">
        <v>1811</v>
      </c>
      <c r="V120" s="2" t="s">
        <v>1287</v>
      </c>
      <c r="W120" s="4"/>
      <c r="X120" s="1">
        <v>44666</v>
      </c>
      <c r="Y120" s="1">
        <v>44757</v>
      </c>
      <c r="Z120" s="1"/>
      <c r="AA120" s="2" t="s">
        <v>94</v>
      </c>
    </row>
    <row r="121" spans="1:27" ht="171.75" customHeight="1" x14ac:dyDescent="0.25">
      <c r="A121" s="35" t="s">
        <v>1307</v>
      </c>
      <c r="B121" s="6" t="s">
        <v>1308</v>
      </c>
      <c r="C121" s="1">
        <v>44606</v>
      </c>
      <c r="D121" s="4" t="s">
        <v>63</v>
      </c>
      <c r="E121" s="6" t="s">
        <v>2423</v>
      </c>
      <c r="F121" s="40" t="s">
        <v>2422</v>
      </c>
      <c r="G121" s="1">
        <v>44631</v>
      </c>
      <c r="H121" s="6" t="s">
        <v>1798</v>
      </c>
      <c r="I121" s="2" t="s">
        <v>622</v>
      </c>
      <c r="J121" s="2" t="s">
        <v>1045</v>
      </c>
      <c r="K121" s="3">
        <v>1473148.38</v>
      </c>
      <c r="L121" s="9">
        <f t="shared" si="12"/>
        <v>1473148.38</v>
      </c>
      <c r="M121" s="9">
        <f t="shared" si="11"/>
        <v>1473148.38</v>
      </c>
      <c r="N121" s="2" t="s">
        <v>1799</v>
      </c>
      <c r="O121" s="2" t="s">
        <v>1767</v>
      </c>
      <c r="P121" s="4" t="s">
        <v>69</v>
      </c>
      <c r="Q121" s="3">
        <f t="shared" si="10"/>
        <v>20991</v>
      </c>
      <c r="R121" s="3">
        <v>20991</v>
      </c>
      <c r="S121" s="3"/>
      <c r="T121" s="3"/>
      <c r="U121" s="2"/>
      <c r="V121" s="2" t="s">
        <v>45</v>
      </c>
      <c r="W121" s="4"/>
      <c r="X121" s="1">
        <v>44652</v>
      </c>
      <c r="Y121" s="1"/>
      <c r="Z121" s="1"/>
      <c r="AA121" s="2" t="s">
        <v>94</v>
      </c>
    </row>
    <row r="122" spans="1:27" ht="180" customHeight="1" x14ac:dyDescent="0.25">
      <c r="A122" s="35" t="s">
        <v>1305</v>
      </c>
      <c r="B122" s="6" t="s">
        <v>1306</v>
      </c>
      <c r="C122" s="1">
        <v>44606</v>
      </c>
      <c r="D122" s="4">
        <v>545</v>
      </c>
      <c r="E122" s="6" t="s">
        <v>2425</v>
      </c>
      <c r="F122" s="40" t="s">
        <v>2424</v>
      </c>
      <c r="G122" s="1">
        <v>44635</v>
      </c>
      <c r="H122" s="4" t="s">
        <v>1812</v>
      </c>
      <c r="I122" s="2" t="s">
        <v>101</v>
      </c>
      <c r="J122" s="2" t="s">
        <v>955</v>
      </c>
      <c r="K122" s="3">
        <v>271975000</v>
      </c>
      <c r="L122" s="9">
        <f t="shared" si="12"/>
        <v>271975000</v>
      </c>
      <c r="M122" s="9">
        <f t="shared" si="11"/>
        <v>271975000</v>
      </c>
      <c r="N122" s="2" t="s">
        <v>1288</v>
      </c>
      <c r="O122" s="2" t="s">
        <v>153</v>
      </c>
      <c r="P122" s="4" t="s">
        <v>49</v>
      </c>
      <c r="Q122" s="3">
        <f t="shared" si="10"/>
        <v>5750</v>
      </c>
      <c r="R122" s="3">
        <v>2240</v>
      </c>
      <c r="S122" s="3">
        <v>3510</v>
      </c>
      <c r="T122" s="3"/>
      <c r="U122" s="2" t="s">
        <v>1813</v>
      </c>
      <c r="V122" s="2" t="s">
        <v>1287</v>
      </c>
      <c r="W122" s="4"/>
      <c r="X122" s="1">
        <v>44666</v>
      </c>
      <c r="Y122" s="1">
        <v>44757</v>
      </c>
      <c r="Z122" s="1"/>
      <c r="AA122" s="2" t="s">
        <v>94</v>
      </c>
    </row>
    <row r="123" spans="1:27" ht="177" customHeight="1" x14ac:dyDescent="0.25">
      <c r="A123" s="35" t="s">
        <v>1379</v>
      </c>
      <c r="B123" s="6" t="s">
        <v>1380</v>
      </c>
      <c r="C123" s="1">
        <v>44607</v>
      </c>
      <c r="D123" s="4" t="s">
        <v>63</v>
      </c>
      <c r="E123" s="6" t="s">
        <v>2427</v>
      </c>
      <c r="F123" s="40" t="s">
        <v>2426</v>
      </c>
      <c r="G123" s="1">
        <v>44634</v>
      </c>
      <c r="H123" s="4" t="s">
        <v>1783</v>
      </c>
      <c r="I123" s="2" t="s">
        <v>100</v>
      </c>
      <c r="J123" s="2" t="s">
        <v>1378</v>
      </c>
      <c r="K123" s="3">
        <v>48690066.600000001</v>
      </c>
      <c r="L123" s="9">
        <f t="shared" si="12"/>
        <v>48690066.600000001</v>
      </c>
      <c r="M123" s="9">
        <f t="shared" si="11"/>
        <v>48690066.600000001</v>
      </c>
      <c r="N123" s="2" t="s">
        <v>1628</v>
      </c>
      <c r="O123" s="2" t="s">
        <v>670</v>
      </c>
      <c r="P123" s="4" t="s">
        <v>69</v>
      </c>
      <c r="Q123" s="3">
        <f t="shared" si="10"/>
        <v>4398380</v>
      </c>
      <c r="R123" s="3">
        <v>2106000</v>
      </c>
      <c r="S123" s="3">
        <v>2292380</v>
      </c>
      <c r="T123" s="3"/>
      <c r="U123" s="2"/>
      <c r="V123" s="2" t="s">
        <v>45</v>
      </c>
      <c r="W123" s="4"/>
      <c r="X123" s="1">
        <v>44652</v>
      </c>
      <c r="Y123" s="1">
        <v>44774</v>
      </c>
      <c r="Z123" s="1"/>
      <c r="AA123" s="2" t="s">
        <v>94</v>
      </c>
    </row>
    <row r="124" spans="1:27" ht="75" x14ac:dyDescent="0.25">
      <c r="A124" s="35" t="s">
        <v>1377</v>
      </c>
      <c r="B124" s="6" t="s">
        <v>1376</v>
      </c>
      <c r="C124" s="1">
        <v>44607</v>
      </c>
      <c r="D124" s="4" t="s">
        <v>63</v>
      </c>
      <c r="E124" s="6" t="s">
        <v>2432</v>
      </c>
      <c r="F124" s="40" t="s">
        <v>2428</v>
      </c>
      <c r="G124" s="1">
        <v>44634</v>
      </c>
      <c r="H124" s="4" t="s">
        <v>1786</v>
      </c>
      <c r="I124" s="2" t="s">
        <v>622</v>
      </c>
      <c r="J124" s="2" t="s">
        <v>1153</v>
      </c>
      <c r="K124" s="3">
        <v>9953085.0999999996</v>
      </c>
      <c r="L124" s="9">
        <f t="shared" si="12"/>
        <v>9953085.0999999996</v>
      </c>
      <c r="M124" s="9">
        <f t="shared" si="11"/>
        <v>9953085.0999999996</v>
      </c>
      <c r="N124" s="2" t="s">
        <v>1763</v>
      </c>
      <c r="O124" s="2" t="s">
        <v>1764</v>
      </c>
      <c r="P124" s="4" t="s">
        <v>69</v>
      </c>
      <c r="Q124" s="3">
        <f t="shared" si="10"/>
        <v>3842890</v>
      </c>
      <c r="R124" s="3">
        <v>1228030</v>
      </c>
      <c r="S124" s="3">
        <v>2614860</v>
      </c>
      <c r="T124" s="3"/>
      <c r="U124" s="2"/>
      <c r="V124" s="2" t="s">
        <v>45</v>
      </c>
      <c r="W124" s="4"/>
      <c r="X124" s="1">
        <v>44652</v>
      </c>
      <c r="Y124" s="1">
        <v>44743</v>
      </c>
      <c r="Z124" s="1"/>
      <c r="AA124" s="2" t="s">
        <v>94</v>
      </c>
    </row>
    <row r="125" spans="1:27" ht="75" x14ac:dyDescent="0.25">
      <c r="A125" s="35" t="s">
        <v>1375</v>
      </c>
      <c r="B125" s="6" t="s">
        <v>1374</v>
      </c>
      <c r="C125" s="1">
        <v>44607</v>
      </c>
      <c r="D125" s="4" t="s">
        <v>63</v>
      </c>
      <c r="E125" s="6" t="s">
        <v>2433</v>
      </c>
      <c r="F125" s="40" t="s">
        <v>2429</v>
      </c>
      <c r="G125" s="1">
        <v>44634</v>
      </c>
      <c r="H125" s="4" t="s">
        <v>1787</v>
      </c>
      <c r="I125" s="2" t="s">
        <v>622</v>
      </c>
      <c r="J125" s="2" t="s">
        <v>1231</v>
      </c>
      <c r="K125" s="3">
        <v>106851978</v>
      </c>
      <c r="L125" s="9">
        <f t="shared" si="12"/>
        <v>106851978</v>
      </c>
      <c r="M125" s="9">
        <f t="shared" si="11"/>
        <v>106851978</v>
      </c>
      <c r="N125" s="2" t="s">
        <v>1765</v>
      </c>
      <c r="O125" s="2" t="s">
        <v>670</v>
      </c>
      <c r="P125" s="4" t="s">
        <v>69</v>
      </c>
      <c r="Q125" s="3">
        <f t="shared" si="10"/>
        <v>11489460</v>
      </c>
      <c r="R125" s="3">
        <v>5743440</v>
      </c>
      <c r="S125" s="3">
        <v>5746020</v>
      </c>
      <c r="T125" s="3"/>
      <c r="U125" s="2"/>
      <c r="V125" s="2" t="s">
        <v>45</v>
      </c>
      <c r="W125" s="4"/>
      <c r="X125" s="1">
        <v>44652</v>
      </c>
      <c r="Y125" s="1">
        <v>44774</v>
      </c>
      <c r="Z125" s="1"/>
      <c r="AA125" s="2" t="s">
        <v>94</v>
      </c>
    </row>
    <row r="126" spans="1:27" ht="141.75" x14ac:dyDescent="0.25">
      <c r="A126" s="35" t="s">
        <v>1373</v>
      </c>
      <c r="B126" s="6" t="s">
        <v>1372</v>
      </c>
      <c r="C126" s="1">
        <v>44606</v>
      </c>
      <c r="D126" s="4" t="s">
        <v>1530</v>
      </c>
      <c r="E126" s="6" t="s">
        <v>2434</v>
      </c>
      <c r="F126" s="40" t="s">
        <v>1993</v>
      </c>
      <c r="G126" s="1">
        <v>44636</v>
      </c>
      <c r="H126" s="4" t="s">
        <v>1994</v>
      </c>
      <c r="I126" s="2" t="s">
        <v>1600</v>
      </c>
      <c r="J126" s="2" t="s">
        <v>1054</v>
      </c>
      <c r="K126" s="3">
        <v>147745299.24000001</v>
      </c>
      <c r="L126" s="9">
        <f t="shared" si="12"/>
        <v>147745299.24000001</v>
      </c>
      <c r="M126" s="9">
        <f t="shared" si="11"/>
        <v>147745299.24000001</v>
      </c>
      <c r="N126" s="2" t="s">
        <v>1995</v>
      </c>
      <c r="O126" s="2" t="s">
        <v>1996</v>
      </c>
      <c r="P126" s="4" t="s">
        <v>69</v>
      </c>
      <c r="Q126" s="3">
        <f t="shared" si="10"/>
        <v>8167236</v>
      </c>
      <c r="R126" s="3">
        <v>8167236</v>
      </c>
      <c r="S126" s="3"/>
      <c r="T126" s="3"/>
      <c r="U126" s="2"/>
      <c r="V126" s="2" t="s">
        <v>45</v>
      </c>
      <c r="W126" s="4"/>
      <c r="X126" s="1">
        <v>44743</v>
      </c>
      <c r="Y126" s="1"/>
      <c r="Z126" s="1"/>
      <c r="AA126" s="2" t="s">
        <v>94</v>
      </c>
    </row>
    <row r="127" spans="1:27" ht="78.75" x14ac:dyDescent="0.25">
      <c r="A127" s="35" t="s">
        <v>1371</v>
      </c>
      <c r="B127" s="6" t="s">
        <v>1370</v>
      </c>
      <c r="C127" s="1">
        <v>44607</v>
      </c>
      <c r="D127" s="4" t="s">
        <v>1530</v>
      </c>
      <c r="E127" s="6" t="s">
        <v>2438</v>
      </c>
      <c r="F127" s="40" t="s">
        <v>2435</v>
      </c>
      <c r="G127" s="1">
        <v>44634</v>
      </c>
      <c r="H127" s="4" t="s">
        <v>1784</v>
      </c>
      <c r="I127" s="2" t="s">
        <v>622</v>
      </c>
      <c r="J127" s="2" t="s">
        <v>1058</v>
      </c>
      <c r="K127" s="3">
        <v>3074831.65</v>
      </c>
      <c r="L127" s="9">
        <f t="shared" si="12"/>
        <v>3074831.65</v>
      </c>
      <c r="M127" s="9">
        <f t="shared" si="11"/>
        <v>3074831.65</v>
      </c>
      <c r="N127" s="2" t="s">
        <v>1766</v>
      </c>
      <c r="O127" s="2" t="s">
        <v>1604</v>
      </c>
      <c r="P127" s="4" t="s">
        <v>812</v>
      </c>
      <c r="Q127" s="3">
        <f t="shared" si="10"/>
        <v>34985</v>
      </c>
      <c r="R127" s="3">
        <v>34985</v>
      </c>
      <c r="S127" s="3"/>
      <c r="T127" s="3"/>
      <c r="U127" s="2"/>
      <c r="V127" s="2" t="s">
        <v>45</v>
      </c>
      <c r="W127" s="4"/>
      <c r="X127" s="1">
        <v>44743</v>
      </c>
      <c r="Y127" s="1"/>
      <c r="Z127" s="1"/>
      <c r="AA127" s="2" t="s">
        <v>94</v>
      </c>
    </row>
    <row r="128" spans="1:27" ht="75" x14ac:dyDescent="0.25">
      <c r="A128" s="35" t="s">
        <v>1369</v>
      </c>
      <c r="B128" s="6" t="s">
        <v>1368</v>
      </c>
      <c r="C128" s="1">
        <v>44607</v>
      </c>
      <c r="D128" s="4">
        <v>1416</v>
      </c>
      <c r="E128" s="6" t="s">
        <v>2439</v>
      </c>
      <c r="F128" s="40" t="s">
        <v>2430</v>
      </c>
      <c r="G128" s="1">
        <v>44634</v>
      </c>
      <c r="H128" s="4" t="s">
        <v>1785</v>
      </c>
      <c r="I128" s="2" t="s">
        <v>622</v>
      </c>
      <c r="J128" s="2" t="s">
        <v>1070</v>
      </c>
      <c r="K128" s="3">
        <v>25669561</v>
      </c>
      <c r="L128" s="9">
        <f t="shared" si="12"/>
        <v>25669561</v>
      </c>
      <c r="M128" s="9">
        <f t="shared" si="11"/>
        <v>25669561</v>
      </c>
      <c r="N128" s="2" t="s">
        <v>1198</v>
      </c>
      <c r="O128" s="2" t="s">
        <v>1767</v>
      </c>
      <c r="P128" s="4" t="s">
        <v>69</v>
      </c>
      <c r="Q128" s="3">
        <f t="shared" si="10"/>
        <v>59525</v>
      </c>
      <c r="R128" s="3">
        <v>59525</v>
      </c>
      <c r="S128" s="3"/>
      <c r="T128" s="3"/>
      <c r="U128" s="2"/>
      <c r="V128" s="2" t="s">
        <v>45</v>
      </c>
      <c r="W128" s="4"/>
      <c r="X128" s="1">
        <v>44743</v>
      </c>
      <c r="Y128" s="1"/>
      <c r="Z128" s="1"/>
      <c r="AA128" s="2" t="s">
        <v>94</v>
      </c>
    </row>
    <row r="129" spans="1:27" ht="75" x14ac:dyDescent="0.25">
      <c r="A129" s="35" t="s">
        <v>1366</v>
      </c>
      <c r="B129" s="6" t="s">
        <v>1367</v>
      </c>
      <c r="C129" s="1">
        <v>44607</v>
      </c>
      <c r="D129" s="4">
        <v>545</v>
      </c>
      <c r="E129" s="6" t="s">
        <v>2440</v>
      </c>
      <c r="F129" s="40" t="s">
        <v>2436</v>
      </c>
      <c r="G129" s="1">
        <v>44634</v>
      </c>
      <c r="H129" s="4" t="s">
        <v>1788</v>
      </c>
      <c r="I129" s="2" t="s">
        <v>719</v>
      </c>
      <c r="J129" s="2" t="s">
        <v>1236</v>
      </c>
      <c r="K129" s="3">
        <v>31863418.32</v>
      </c>
      <c r="L129" s="9">
        <f t="shared" si="12"/>
        <v>31863418.32</v>
      </c>
      <c r="M129" s="9">
        <f t="shared" si="11"/>
        <v>31863418.32</v>
      </c>
      <c r="N129" s="2" t="s">
        <v>1384</v>
      </c>
      <c r="O129" s="56" t="s">
        <v>1386</v>
      </c>
      <c r="P129" s="4" t="s">
        <v>812</v>
      </c>
      <c r="Q129" s="3">
        <f t="shared" si="10"/>
        <v>667512</v>
      </c>
      <c r="R129" s="3">
        <v>667512</v>
      </c>
      <c r="S129" s="3"/>
      <c r="T129" s="3"/>
      <c r="U129" s="2" t="s">
        <v>1768</v>
      </c>
      <c r="V129" s="2" t="s">
        <v>1385</v>
      </c>
      <c r="W129" s="4"/>
      <c r="X129" s="1">
        <v>44652</v>
      </c>
      <c r="Y129" s="1"/>
      <c r="Z129" s="1"/>
      <c r="AA129" s="2" t="s">
        <v>94</v>
      </c>
    </row>
    <row r="130" spans="1:27" ht="220.5" x14ac:dyDescent="0.25">
      <c r="A130" s="35" t="s">
        <v>1365</v>
      </c>
      <c r="B130" s="6" t="s">
        <v>1364</v>
      </c>
      <c r="C130" s="1">
        <v>44607</v>
      </c>
      <c r="D130" s="4">
        <v>1416</v>
      </c>
      <c r="E130" s="6" t="s">
        <v>2441</v>
      </c>
      <c r="F130" s="40" t="s">
        <v>2431</v>
      </c>
      <c r="G130" s="1">
        <v>44631</v>
      </c>
      <c r="H130" s="4" t="s">
        <v>1802</v>
      </c>
      <c r="I130" s="2" t="s">
        <v>100</v>
      </c>
      <c r="J130" s="2" t="s">
        <v>1063</v>
      </c>
      <c r="K130" s="3">
        <v>206408736.81</v>
      </c>
      <c r="L130" s="9">
        <f t="shared" si="12"/>
        <v>206408736.81</v>
      </c>
      <c r="M130" s="9">
        <f t="shared" si="11"/>
        <v>206408736.81</v>
      </c>
      <c r="N130" s="2" t="s">
        <v>1804</v>
      </c>
      <c r="O130" s="2" t="s">
        <v>1805</v>
      </c>
      <c r="P130" s="4" t="s">
        <v>69</v>
      </c>
      <c r="Q130" s="3">
        <f t="shared" si="10"/>
        <v>3395439</v>
      </c>
      <c r="R130" s="3">
        <v>3395439</v>
      </c>
      <c r="S130" s="3"/>
      <c r="T130" s="3"/>
      <c r="U130" s="2"/>
      <c r="V130" s="2" t="s">
        <v>45</v>
      </c>
      <c r="W130" s="4"/>
      <c r="X130" s="1">
        <v>44743</v>
      </c>
      <c r="Y130" s="1"/>
      <c r="Z130" s="1"/>
      <c r="AA130" s="2" t="s">
        <v>94</v>
      </c>
    </row>
    <row r="131" spans="1:27" ht="75" x14ac:dyDescent="0.25">
      <c r="A131" s="35" t="s">
        <v>1363</v>
      </c>
      <c r="B131" s="6" t="s">
        <v>1362</v>
      </c>
      <c r="C131" s="1">
        <v>44607</v>
      </c>
      <c r="D131" s="4" t="s">
        <v>63</v>
      </c>
      <c r="E131" s="6" t="s">
        <v>2442</v>
      </c>
      <c r="F131" s="40" t="s">
        <v>2437</v>
      </c>
      <c r="G131" s="1">
        <v>44631</v>
      </c>
      <c r="H131" s="4" t="s">
        <v>1800</v>
      </c>
      <c r="I131" s="2" t="s">
        <v>1803</v>
      </c>
      <c r="J131" s="2" t="s">
        <v>1060</v>
      </c>
      <c r="K131" s="3">
        <v>11688597.6</v>
      </c>
      <c r="L131" s="9">
        <f t="shared" si="12"/>
        <v>11688597.6</v>
      </c>
      <c r="M131" s="9">
        <f t="shared" si="11"/>
        <v>11688597.6</v>
      </c>
      <c r="N131" s="2" t="s">
        <v>1601</v>
      </c>
      <c r="O131" s="2" t="s">
        <v>670</v>
      </c>
      <c r="P131" s="4" t="s">
        <v>69</v>
      </c>
      <c r="Q131" s="3">
        <f t="shared" ref="Q131:Q146" si="13">R131+S131+T131</f>
        <v>2557680</v>
      </c>
      <c r="R131" s="3">
        <v>694970</v>
      </c>
      <c r="S131" s="3">
        <v>1862710</v>
      </c>
      <c r="T131" s="3"/>
      <c r="U131" s="2"/>
      <c r="V131" s="2" t="s">
        <v>45</v>
      </c>
      <c r="W131" s="4"/>
      <c r="X131" s="1">
        <v>44652</v>
      </c>
      <c r="Y131" s="1">
        <v>44774</v>
      </c>
      <c r="Z131" s="1"/>
      <c r="AA131" s="2" t="s">
        <v>94</v>
      </c>
    </row>
    <row r="132" spans="1:27" ht="165.75" customHeight="1" x14ac:dyDescent="0.25">
      <c r="A132" s="35" t="s">
        <v>1360</v>
      </c>
      <c r="B132" s="6" t="s">
        <v>1361</v>
      </c>
      <c r="C132" s="1">
        <v>44607</v>
      </c>
      <c r="D132" s="4">
        <v>545</v>
      </c>
      <c r="E132" s="6" t="s">
        <v>2443</v>
      </c>
      <c r="F132" s="40" t="s">
        <v>1997</v>
      </c>
      <c r="G132" s="1">
        <v>44636</v>
      </c>
      <c r="H132" s="4" t="s">
        <v>1998</v>
      </c>
      <c r="I132" s="2" t="s">
        <v>101</v>
      </c>
      <c r="J132" s="2" t="s">
        <v>958</v>
      </c>
      <c r="K132" s="3">
        <v>126497250</v>
      </c>
      <c r="L132" s="9">
        <f t="shared" si="12"/>
        <v>126497250</v>
      </c>
      <c r="M132" s="9">
        <f t="shared" si="11"/>
        <v>126497250</v>
      </c>
      <c r="N132" s="2" t="s">
        <v>1286</v>
      </c>
      <c r="O132" s="2" t="s">
        <v>707</v>
      </c>
      <c r="P132" s="4" t="s">
        <v>78</v>
      </c>
      <c r="Q132" s="3">
        <f t="shared" si="13"/>
        <v>34200</v>
      </c>
      <c r="R132" s="3">
        <v>34200</v>
      </c>
      <c r="S132" s="3"/>
      <c r="T132" s="3"/>
      <c r="U132" s="2" t="s">
        <v>2003</v>
      </c>
      <c r="V132" s="2" t="s">
        <v>61</v>
      </c>
      <c r="W132" s="4"/>
      <c r="X132" s="1">
        <v>44652</v>
      </c>
      <c r="Y132" s="1"/>
      <c r="Z132" s="1"/>
      <c r="AA132" s="2" t="s">
        <v>1531</v>
      </c>
    </row>
    <row r="133" spans="1:27" ht="150" customHeight="1" x14ac:dyDescent="0.25">
      <c r="A133" s="35" t="s">
        <v>1358</v>
      </c>
      <c r="B133" s="6" t="s">
        <v>1359</v>
      </c>
      <c r="C133" s="1">
        <v>44607</v>
      </c>
      <c r="D133" s="4">
        <v>545</v>
      </c>
      <c r="E133" s="6" t="s">
        <v>2444</v>
      </c>
      <c r="F133" s="40" t="s">
        <v>2004</v>
      </c>
      <c r="G133" s="1">
        <v>44636</v>
      </c>
      <c r="H133" s="4" t="s">
        <v>2002</v>
      </c>
      <c r="I133" s="2" t="s">
        <v>101</v>
      </c>
      <c r="J133" s="2" t="s">
        <v>955</v>
      </c>
      <c r="K133" s="3">
        <v>191092000</v>
      </c>
      <c r="L133" s="9">
        <f t="shared" si="12"/>
        <v>191092000</v>
      </c>
      <c r="M133" s="9">
        <f t="shared" si="11"/>
        <v>191092000</v>
      </c>
      <c r="N133" s="2" t="s">
        <v>1288</v>
      </c>
      <c r="O133" s="2" t="s">
        <v>153</v>
      </c>
      <c r="P133" s="4" t="s">
        <v>49</v>
      </c>
      <c r="Q133" s="3">
        <f t="shared" si="13"/>
        <v>4040</v>
      </c>
      <c r="R133" s="3">
        <v>1580</v>
      </c>
      <c r="S133" s="3">
        <v>2460</v>
      </c>
      <c r="T133" s="3"/>
      <c r="U133" s="2" t="s">
        <v>2005</v>
      </c>
      <c r="V133" s="2" t="s">
        <v>1287</v>
      </c>
      <c r="W133" s="4"/>
      <c r="X133" s="1">
        <v>44666</v>
      </c>
      <c r="Y133" s="1">
        <v>44757</v>
      </c>
      <c r="Z133" s="1"/>
      <c r="AA133" s="2" t="s">
        <v>94</v>
      </c>
    </row>
    <row r="134" spans="1:27" ht="75" x14ac:dyDescent="0.25">
      <c r="A134" s="35" t="s">
        <v>1356</v>
      </c>
      <c r="B134" s="6" t="s">
        <v>1357</v>
      </c>
      <c r="C134" s="1">
        <v>44607</v>
      </c>
      <c r="D134" s="4" t="s">
        <v>63</v>
      </c>
      <c r="E134" s="6" t="s">
        <v>2448</v>
      </c>
      <c r="F134" s="40" t="s">
        <v>2445</v>
      </c>
      <c r="G134" s="1">
        <v>44631</v>
      </c>
      <c r="H134" s="6" t="s">
        <v>1801</v>
      </c>
      <c r="I134" s="2" t="s">
        <v>622</v>
      </c>
      <c r="J134" s="2" t="s">
        <v>1039</v>
      </c>
      <c r="K134" s="3">
        <v>418783.2</v>
      </c>
      <c r="L134" s="9">
        <f t="shared" si="12"/>
        <v>418783.2</v>
      </c>
      <c r="M134" s="9">
        <f t="shared" si="11"/>
        <v>418783.2</v>
      </c>
      <c r="N134" s="2" t="s">
        <v>1808</v>
      </c>
      <c r="O134" s="2" t="s">
        <v>670</v>
      </c>
      <c r="P134" s="4" t="s">
        <v>69</v>
      </c>
      <c r="Q134" s="3">
        <f t="shared" si="13"/>
        <v>65640</v>
      </c>
      <c r="R134" s="3">
        <v>65640</v>
      </c>
      <c r="S134" s="3"/>
      <c r="T134" s="3"/>
      <c r="U134" s="2"/>
      <c r="V134" s="2" t="s">
        <v>45</v>
      </c>
      <c r="W134" s="4"/>
      <c r="X134" s="1">
        <v>44743</v>
      </c>
      <c r="Y134" s="1"/>
      <c r="Z134" s="1"/>
      <c r="AA134" s="2" t="s">
        <v>94</v>
      </c>
    </row>
    <row r="135" spans="1:27" ht="78.75" x14ac:dyDescent="0.25">
      <c r="A135" s="35" t="s">
        <v>1354</v>
      </c>
      <c r="B135" s="6" t="s">
        <v>1355</v>
      </c>
      <c r="C135" s="1">
        <v>44607</v>
      </c>
      <c r="D135" s="4">
        <v>1416</v>
      </c>
      <c r="E135" s="6" t="s">
        <v>2449</v>
      </c>
      <c r="F135" s="40" t="s">
        <v>2446</v>
      </c>
      <c r="G135" s="1">
        <v>44631</v>
      </c>
      <c r="H135" s="6" t="s">
        <v>1822</v>
      </c>
      <c r="I135" s="2" t="s">
        <v>101</v>
      </c>
      <c r="J135" s="2" t="s">
        <v>1129</v>
      </c>
      <c r="K135" s="3">
        <v>88618680</v>
      </c>
      <c r="L135" s="9">
        <f t="shared" si="12"/>
        <v>88618680</v>
      </c>
      <c r="M135" s="9">
        <f t="shared" ref="M135:M146" si="14">L135</f>
        <v>88618680</v>
      </c>
      <c r="N135" s="2" t="s">
        <v>1809</v>
      </c>
      <c r="O135" s="2" t="s">
        <v>103</v>
      </c>
      <c r="P135" s="4" t="s">
        <v>46</v>
      </c>
      <c r="Q135" s="3">
        <f t="shared" si="13"/>
        <v>7164000</v>
      </c>
      <c r="R135" s="3">
        <v>4860000</v>
      </c>
      <c r="S135" s="3">
        <v>2304000</v>
      </c>
      <c r="T135" s="3"/>
      <c r="U135" s="2"/>
      <c r="V135" s="2" t="s">
        <v>58</v>
      </c>
      <c r="W135" s="4"/>
      <c r="X135" s="1">
        <v>44652</v>
      </c>
      <c r="Y135" s="1">
        <v>44743</v>
      </c>
      <c r="Z135" s="1"/>
      <c r="AA135" s="2" t="s">
        <v>94</v>
      </c>
    </row>
    <row r="136" spans="1:27" ht="75" x14ac:dyDescent="0.25">
      <c r="A136" s="35" t="s">
        <v>1353</v>
      </c>
      <c r="B136" s="6" t="s">
        <v>1352</v>
      </c>
      <c r="C136" s="1">
        <v>44607</v>
      </c>
      <c r="D136" s="4" t="s">
        <v>63</v>
      </c>
      <c r="E136" s="6" t="s">
        <v>2450</v>
      </c>
      <c r="F136" s="40" t="s">
        <v>2447</v>
      </c>
      <c r="G136" s="1">
        <v>44631</v>
      </c>
      <c r="H136" s="6" t="s">
        <v>1823</v>
      </c>
      <c r="I136" s="2" t="s">
        <v>100</v>
      </c>
      <c r="J136" s="2" t="s">
        <v>1043</v>
      </c>
      <c r="K136" s="3">
        <v>2563827.6</v>
      </c>
      <c r="L136" s="9">
        <f t="shared" si="12"/>
        <v>2563827.6</v>
      </c>
      <c r="M136" s="9">
        <f t="shared" si="14"/>
        <v>2563827.6</v>
      </c>
      <c r="N136" s="2" t="s">
        <v>60</v>
      </c>
      <c r="O136" s="2" t="s">
        <v>1556</v>
      </c>
      <c r="P136" s="4" t="s">
        <v>69</v>
      </c>
      <c r="Q136" s="3">
        <f t="shared" si="13"/>
        <v>75540</v>
      </c>
      <c r="R136" s="3">
        <v>75540</v>
      </c>
      <c r="S136" s="3"/>
      <c r="T136" s="3"/>
      <c r="U136" s="2"/>
      <c r="V136" s="2" t="s">
        <v>681</v>
      </c>
      <c r="W136" s="4"/>
      <c r="X136" s="1">
        <v>44652</v>
      </c>
      <c r="Y136" s="1"/>
      <c r="Z136" s="1"/>
      <c r="AA136" s="2" t="s">
        <v>94</v>
      </c>
    </row>
    <row r="137" spans="1:27" ht="47.25" x14ac:dyDescent="0.25">
      <c r="A137" s="35" t="s">
        <v>1395</v>
      </c>
      <c r="B137" s="6" t="s">
        <v>1396</v>
      </c>
      <c r="C137" s="1">
        <v>44608</v>
      </c>
      <c r="D137" s="4" t="s">
        <v>63</v>
      </c>
      <c r="E137" s="6" t="s">
        <v>641</v>
      </c>
      <c r="F137" s="2" t="s">
        <v>641</v>
      </c>
      <c r="G137" s="1" t="s">
        <v>641</v>
      </c>
      <c r="H137" s="4" t="s">
        <v>641</v>
      </c>
      <c r="I137" s="2" t="s">
        <v>641</v>
      </c>
      <c r="J137" s="2" t="s">
        <v>1048</v>
      </c>
      <c r="K137" s="3"/>
      <c r="L137" s="9">
        <f t="shared" si="12"/>
        <v>0</v>
      </c>
      <c r="M137" s="9">
        <f t="shared" si="14"/>
        <v>0</v>
      </c>
      <c r="N137" s="2"/>
      <c r="O137" s="2"/>
      <c r="P137" s="4"/>
      <c r="Q137" s="3">
        <f t="shared" si="13"/>
        <v>0</v>
      </c>
      <c r="R137" s="3"/>
      <c r="S137" s="3"/>
      <c r="T137" s="3"/>
      <c r="U137" s="2"/>
      <c r="V137" s="2"/>
      <c r="W137" s="4"/>
      <c r="X137" s="1"/>
      <c r="Y137" s="1"/>
      <c r="Z137" s="1"/>
      <c r="AA137" s="2"/>
    </row>
    <row r="138" spans="1:27" ht="75" x14ac:dyDescent="0.25">
      <c r="A138" s="35" t="s">
        <v>1418</v>
      </c>
      <c r="B138" s="6" t="s">
        <v>1417</v>
      </c>
      <c r="C138" s="1">
        <v>44609</v>
      </c>
      <c r="D138" s="4">
        <v>1416</v>
      </c>
      <c r="E138" s="6" t="s">
        <v>2454</v>
      </c>
      <c r="F138" s="40" t="s">
        <v>2451</v>
      </c>
      <c r="G138" s="1">
        <v>44635</v>
      </c>
      <c r="H138" s="4" t="s">
        <v>1824</v>
      </c>
      <c r="I138" s="2" t="s">
        <v>100</v>
      </c>
      <c r="J138" s="2" t="s">
        <v>876</v>
      </c>
      <c r="K138" s="3">
        <v>13364996.4</v>
      </c>
      <c r="L138" s="9">
        <f t="shared" si="12"/>
        <v>13364996.4</v>
      </c>
      <c r="M138" s="9">
        <f t="shared" si="14"/>
        <v>13364996.4</v>
      </c>
      <c r="N138" s="2" t="s">
        <v>1827</v>
      </c>
      <c r="O138" s="2" t="s">
        <v>1828</v>
      </c>
      <c r="P138" s="4" t="s">
        <v>69</v>
      </c>
      <c r="Q138" s="3">
        <f t="shared" si="13"/>
        <v>1260</v>
      </c>
      <c r="R138" s="3">
        <v>1260</v>
      </c>
      <c r="S138" s="3"/>
      <c r="T138" s="3"/>
      <c r="U138" s="2"/>
      <c r="V138" s="2" t="s">
        <v>45</v>
      </c>
      <c r="W138" s="4"/>
      <c r="X138" s="1">
        <v>44743</v>
      </c>
      <c r="Y138" s="1"/>
      <c r="Z138" s="1"/>
      <c r="AA138" s="2" t="s">
        <v>94</v>
      </c>
    </row>
    <row r="139" spans="1:27" ht="75" x14ac:dyDescent="0.25">
      <c r="A139" s="35" t="s">
        <v>1416</v>
      </c>
      <c r="B139" s="6" t="s">
        <v>1415</v>
      </c>
      <c r="C139" s="1">
        <v>44609</v>
      </c>
      <c r="D139" s="4" t="s">
        <v>63</v>
      </c>
      <c r="E139" s="6" t="s">
        <v>2455</v>
      </c>
      <c r="F139" s="40" t="s">
        <v>2452</v>
      </c>
      <c r="G139" s="1">
        <v>44635</v>
      </c>
      <c r="H139" s="6" t="s">
        <v>1825</v>
      </c>
      <c r="I139" s="2" t="s">
        <v>100</v>
      </c>
      <c r="J139" s="2" t="s">
        <v>1232</v>
      </c>
      <c r="K139" s="3">
        <v>1518000</v>
      </c>
      <c r="L139" s="9">
        <f t="shared" si="12"/>
        <v>1518000</v>
      </c>
      <c r="M139" s="9">
        <f t="shared" si="14"/>
        <v>1518000</v>
      </c>
      <c r="N139" s="2" t="s">
        <v>1829</v>
      </c>
      <c r="O139" s="2" t="s">
        <v>102</v>
      </c>
      <c r="P139" s="4" t="s">
        <v>49</v>
      </c>
      <c r="Q139" s="3">
        <f t="shared" si="13"/>
        <v>138</v>
      </c>
      <c r="R139" s="3">
        <v>138</v>
      </c>
      <c r="S139" s="3"/>
      <c r="T139" s="3"/>
      <c r="U139" s="2"/>
      <c r="V139" s="2" t="s">
        <v>61</v>
      </c>
      <c r="W139" s="4"/>
      <c r="X139" s="1">
        <v>44666</v>
      </c>
      <c r="Y139" s="1"/>
      <c r="Z139" s="1"/>
      <c r="AA139" s="2" t="s">
        <v>1531</v>
      </c>
    </row>
    <row r="140" spans="1:27" ht="75" x14ac:dyDescent="0.25">
      <c r="A140" s="35" t="s">
        <v>1414</v>
      </c>
      <c r="B140" s="6" t="s">
        <v>1413</v>
      </c>
      <c r="C140" s="1">
        <v>44609</v>
      </c>
      <c r="D140" s="4" t="s">
        <v>63</v>
      </c>
      <c r="E140" s="6" t="s">
        <v>2456</v>
      </c>
      <c r="F140" s="40" t="s">
        <v>2453</v>
      </c>
      <c r="G140" s="1">
        <v>44637</v>
      </c>
      <c r="H140" s="4" t="s">
        <v>2026</v>
      </c>
      <c r="I140" s="2" t="s">
        <v>1803</v>
      </c>
      <c r="J140" s="2" t="s">
        <v>1233</v>
      </c>
      <c r="K140" s="3">
        <v>8031105.5999999996</v>
      </c>
      <c r="L140" s="9">
        <f t="shared" si="12"/>
        <v>8031105.5999999996</v>
      </c>
      <c r="M140" s="9">
        <f t="shared" si="14"/>
        <v>8031105.5999999996</v>
      </c>
      <c r="N140" s="2" t="s">
        <v>2027</v>
      </c>
      <c r="O140" s="2" t="s">
        <v>748</v>
      </c>
      <c r="P140" s="4" t="s">
        <v>69</v>
      </c>
      <c r="Q140" s="3">
        <f t="shared" si="13"/>
        <v>229920</v>
      </c>
      <c r="R140" s="3">
        <v>132140</v>
      </c>
      <c r="S140" s="3">
        <v>97780</v>
      </c>
      <c r="T140" s="3"/>
      <c r="U140" s="2"/>
      <c r="V140" s="2" t="s">
        <v>45</v>
      </c>
      <c r="W140" s="4"/>
      <c r="X140" s="1">
        <v>44652</v>
      </c>
      <c r="Y140" s="1">
        <v>44774</v>
      </c>
      <c r="Z140" s="1"/>
      <c r="AA140" s="2" t="s">
        <v>94</v>
      </c>
    </row>
    <row r="141" spans="1:27" ht="141.75" customHeight="1" x14ac:dyDescent="0.25">
      <c r="A141" s="35" t="s">
        <v>1412</v>
      </c>
      <c r="B141" s="6" t="s">
        <v>1411</v>
      </c>
      <c r="C141" s="1">
        <v>44609</v>
      </c>
      <c r="D141" s="4">
        <v>545</v>
      </c>
      <c r="E141" s="6" t="s">
        <v>2457</v>
      </c>
      <c r="F141" s="40" t="s">
        <v>2006</v>
      </c>
      <c r="G141" s="1">
        <v>44636</v>
      </c>
      <c r="H141" s="6" t="s">
        <v>1999</v>
      </c>
      <c r="I141" s="2" t="s">
        <v>101</v>
      </c>
      <c r="J141" s="2" t="s">
        <v>2079</v>
      </c>
      <c r="K141" s="3">
        <v>283430363.39999998</v>
      </c>
      <c r="L141" s="9">
        <f t="shared" si="12"/>
        <v>283430363.39999998</v>
      </c>
      <c r="M141" s="9">
        <f t="shared" si="14"/>
        <v>283430363.39999998</v>
      </c>
      <c r="N141" s="2" t="s">
        <v>1294</v>
      </c>
      <c r="O141" s="2" t="s">
        <v>1295</v>
      </c>
      <c r="P141" s="4" t="s">
        <v>812</v>
      </c>
      <c r="Q141" s="3">
        <f t="shared" si="13"/>
        <v>10980</v>
      </c>
      <c r="R141" s="3">
        <v>7710</v>
      </c>
      <c r="S141" s="3">
        <v>3270</v>
      </c>
      <c r="T141" s="3"/>
      <c r="U141" s="2" t="s">
        <v>2080</v>
      </c>
      <c r="V141" s="2" t="s">
        <v>681</v>
      </c>
      <c r="W141" s="4"/>
      <c r="X141" s="1">
        <v>44652</v>
      </c>
      <c r="Y141" s="1">
        <v>44696</v>
      </c>
      <c r="Z141" s="1"/>
      <c r="AA141" s="2" t="s">
        <v>94</v>
      </c>
    </row>
    <row r="142" spans="1:27" ht="137.25" customHeight="1" x14ac:dyDescent="0.25">
      <c r="A142" s="35" t="s">
        <v>1410</v>
      </c>
      <c r="B142" s="6" t="s">
        <v>1409</v>
      </c>
      <c r="C142" s="1">
        <v>44609</v>
      </c>
      <c r="D142" s="4">
        <v>545</v>
      </c>
      <c r="E142" s="6" t="s">
        <v>2458</v>
      </c>
      <c r="F142" s="40" t="s">
        <v>2007</v>
      </c>
      <c r="G142" s="1">
        <v>44636</v>
      </c>
      <c r="H142" s="6" t="s">
        <v>2000</v>
      </c>
      <c r="I142" s="2" t="s">
        <v>101</v>
      </c>
      <c r="J142" s="2" t="s">
        <v>2079</v>
      </c>
      <c r="K142" s="3">
        <v>275686364</v>
      </c>
      <c r="L142" s="9">
        <f t="shared" si="12"/>
        <v>275686364</v>
      </c>
      <c r="M142" s="9">
        <f t="shared" si="14"/>
        <v>275686364</v>
      </c>
      <c r="N142" s="2" t="s">
        <v>1294</v>
      </c>
      <c r="O142" s="2" t="s">
        <v>1295</v>
      </c>
      <c r="P142" s="4" t="s">
        <v>812</v>
      </c>
      <c r="Q142" s="3">
        <f t="shared" si="13"/>
        <v>10680</v>
      </c>
      <c r="R142" s="3">
        <v>7440</v>
      </c>
      <c r="S142" s="3">
        <v>3240</v>
      </c>
      <c r="T142" s="3"/>
      <c r="U142" s="2" t="s">
        <v>2008</v>
      </c>
      <c r="V142" s="2" t="s">
        <v>681</v>
      </c>
      <c r="W142" s="4"/>
      <c r="X142" s="1">
        <v>44652</v>
      </c>
      <c r="Y142" s="1">
        <v>44696</v>
      </c>
      <c r="Z142" s="1"/>
      <c r="AA142" s="2" t="s">
        <v>94</v>
      </c>
    </row>
    <row r="143" spans="1:27" ht="31.5" x14ac:dyDescent="0.25">
      <c r="A143" s="35" t="s">
        <v>1408</v>
      </c>
      <c r="B143" s="6" t="s">
        <v>1407</v>
      </c>
      <c r="C143" s="1">
        <v>44609</v>
      </c>
      <c r="D143" s="4" t="s">
        <v>63</v>
      </c>
      <c r="E143" s="6" t="s">
        <v>641</v>
      </c>
      <c r="F143" s="2" t="s">
        <v>641</v>
      </c>
      <c r="G143" s="1" t="s">
        <v>641</v>
      </c>
      <c r="H143" s="4" t="s">
        <v>641</v>
      </c>
      <c r="I143" s="2" t="s">
        <v>641</v>
      </c>
      <c r="J143" s="2" t="s">
        <v>1237</v>
      </c>
      <c r="K143" s="3"/>
      <c r="L143" s="9">
        <f t="shared" si="12"/>
        <v>0</v>
      </c>
      <c r="M143" s="9">
        <f t="shared" si="14"/>
        <v>0</v>
      </c>
      <c r="N143" s="2"/>
      <c r="O143" s="2"/>
      <c r="P143" s="4"/>
      <c r="Q143" s="3">
        <f t="shared" si="13"/>
        <v>0</v>
      </c>
      <c r="R143" s="3"/>
      <c r="S143" s="3"/>
      <c r="T143" s="3"/>
      <c r="U143" s="2"/>
      <c r="V143" s="2"/>
      <c r="W143" s="4"/>
      <c r="X143" s="1"/>
      <c r="Y143" s="1"/>
      <c r="Z143" s="1"/>
      <c r="AA143" s="2"/>
    </row>
    <row r="144" spans="1:27" ht="110.25" x14ac:dyDescent="0.25">
      <c r="A144" s="35" t="s">
        <v>1406</v>
      </c>
      <c r="B144" s="6" t="s">
        <v>1405</v>
      </c>
      <c r="C144" s="1">
        <v>44609</v>
      </c>
      <c r="D144" s="4">
        <v>545</v>
      </c>
      <c r="E144" s="6" t="s">
        <v>2459</v>
      </c>
      <c r="F144" s="40" t="s">
        <v>2009</v>
      </c>
      <c r="G144" s="1">
        <v>44636</v>
      </c>
      <c r="H144" s="4" t="s">
        <v>2001</v>
      </c>
      <c r="I144" s="2" t="s">
        <v>101</v>
      </c>
      <c r="J144" s="2" t="s">
        <v>2079</v>
      </c>
      <c r="K144" s="3">
        <v>288076762.80000001</v>
      </c>
      <c r="L144" s="9">
        <f t="shared" ref="L144:L146" si="15">K144</f>
        <v>288076762.80000001</v>
      </c>
      <c r="M144" s="9">
        <f t="shared" si="14"/>
        <v>288076762.80000001</v>
      </c>
      <c r="N144" s="2" t="s">
        <v>1294</v>
      </c>
      <c r="O144" s="2" t="s">
        <v>1295</v>
      </c>
      <c r="P144" s="4" t="s">
        <v>812</v>
      </c>
      <c r="Q144" s="3">
        <f t="shared" si="13"/>
        <v>11160</v>
      </c>
      <c r="R144" s="3">
        <v>7800</v>
      </c>
      <c r="S144" s="3">
        <v>3360</v>
      </c>
      <c r="T144" s="3"/>
      <c r="U144" s="2" t="s">
        <v>2010</v>
      </c>
      <c r="V144" s="2" t="s">
        <v>681</v>
      </c>
      <c r="W144" s="4"/>
      <c r="X144" s="1">
        <v>44652</v>
      </c>
      <c r="Y144" s="1">
        <v>44696</v>
      </c>
      <c r="Z144" s="1"/>
      <c r="AA144" s="2" t="s">
        <v>94</v>
      </c>
    </row>
    <row r="145" spans="1:27" ht="228.75" customHeight="1" x14ac:dyDescent="0.25">
      <c r="A145" s="35" t="s">
        <v>1404</v>
      </c>
      <c r="B145" s="6" t="s">
        <v>1403</v>
      </c>
      <c r="C145" s="1">
        <v>44609</v>
      </c>
      <c r="D145" s="4" t="s">
        <v>1530</v>
      </c>
      <c r="E145" s="6" t="s">
        <v>2462</v>
      </c>
      <c r="F145" s="40" t="s">
        <v>2460</v>
      </c>
      <c r="G145" s="1">
        <v>44638</v>
      </c>
      <c r="H145" s="6" t="s">
        <v>2064</v>
      </c>
      <c r="I145" s="2" t="s">
        <v>1573</v>
      </c>
      <c r="J145" s="2" t="s">
        <v>1068</v>
      </c>
      <c r="K145" s="3">
        <v>34329516</v>
      </c>
      <c r="L145" s="9">
        <f t="shared" si="15"/>
        <v>34329516</v>
      </c>
      <c r="M145" s="9">
        <f t="shared" si="14"/>
        <v>34329516</v>
      </c>
      <c r="N145" s="2" t="s">
        <v>2044</v>
      </c>
      <c r="O145" s="2" t="s">
        <v>2045</v>
      </c>
      <c r="P145" s="4" t="s">
        <v>69</v>
      </c>
      <c r="Q145" s="3">
        <f t="shared" si="13"/>
        <v>2628600</v>
      </c>
      <c r="R145" s="3">
        <v>1314170</v>
      </c>
      <c r="S145" s="3">
        <v>1314430</v>
      </c>
      <c r="T145" s="3"/>
      <c r="U145" s="2"/>
      <c r="V145" s="2" t="s">
        <v>45</v>
      </c>
      <c r="W145" s="4"/>
      <c r="X145" s="1">
        <v>44682</v>
      </c>
      <c r="Y145" s="1">
        <v>44805</v>
      </c>
      <c r="Z145" s="1"/>
      <c r="AA145" s="2" t="s">
        <v>94</v>
      </c>
    </row>
    <row r="146" spans="1:27" ht="78.75" x14ac:dyDescent="0.25">
      <c r="A146" s="35" t="s">
        <v>1401</v>
      </c>
      <c r="B146" s="6" t="s">
        <v>1402</v>
      </c>
      <c r="C146" s="1">
        <v>44609</v>
      </c>
      <c r="D146" s="4" t="s">
        <v>63</v>
      </c>
      <c r="E146" s="6" t="s">
        <v>2463</v>
      </c>
      <c r="F146" s="40" t="s">
        <v>2461</v>
      </c>
      <c r="G146" s="1">
        <v>44635</v>
      </c>
      <c r="H146" s="6" t="s">
        <v>1826</v>
      </c>
      <c r="I146" s="2" t="s">
        <v>100</v>
      </c>
      <c r="J146" s="2" t="s">
        <v>1154</v>
      </c>
      <c r="K146" s="3">
        <v>14340296.4</v>
      </c>
      <c r="L146" s="9">
        <f t="shared" si="15"/>
        <v>14340296.4</v>
      </c>
      <c r="M146" s="9">
        <f t="shared" si="14"/>
        <v>14340296.4</v>
      </c>
      <c r="N146" s="2" t="s">
        <v>1830</v>
      </c>
      <c r="O146" s="2" t="s">
        <v>670</v>
      </c>
      <c r="P146" s="4" t="s">
        <v>69</v>
      </c>
      <c r="Q146" s="3">
        <f t="shared" si="13"/>
        <v>34620</v>
      </c>
      <c r="R146" s="3">
        <v>34620</v>
      </c>
      <c r="S146" s="3"/>
      <c r="T146" s="3"/>
      <c r="U146" s="2"/>
      <c r="V146" s="2" t="s">
        <v>62</v>
      </c>
      <c r="W146" s="4"/>
      <c r="X146" s="1">
        <v>44682</v>
      </c>
      <c r="Y146" s="1"/>
      <c r="Z146" s="1"/>
      <c r="AA146" s="2" t="s">
        <v>94</v>
      </c>
    </row>
    <row r="147" spans="1:27" ht="47.25" x14ac:dyDescent="0.25">
      <c r="A147" s="57" t="s">
        <v>1426</v>
      </c>
      <c r="B147" s="58" t="s">
        <v>1447</v>
      </c>
      <c r="C147" s="59">
        <v>44610</v>
      </c>
      <c r="D147" s="60" t="s">
        <v>1348</v>
      </c>
      <c r="E147" s="58" t="s">
        <v>1534</v>
      </c>
      <c r="F147" s="7" t="s">
        <v>1534</v>
      </c>
      <c r="G147" s="59" t="s">
        <v>1534</v>
      </c>
      <c r="H147" s="60" t="s">
        <v>1534</v>
      </c>
      <c r="I147" s="7" t="s">
        <v>1534</v>
      </c>
      <c r="J147" s="7" t="s">
        <v>1347</v>
      </c>
      <c r="K147" s="61"/>
      <c r="L147" s="9"/>
      <c r="M147" s="9"/>
      <c r="N147" s="9"/>
      <c r="O147" s="9"/>
      <c r="P147" s="61"/>
      <c r="Q147" s="61">
        <v>1067200</v>
      </c>
      <c r="R147" s="61">
        <v>1067200</v>
      </c>
      <c r="S147" s="61"/>
      <c r="T147" s="61"/>
      <c r="U147" s="9" t="s">
        <v>1535</v>
      </c>
      <c r="V147" s="9"/>
      <c r="W147" s="9"/>
      <c r="X147" s="59">
        <v>44671</v>
      </c>
      <c r="Y147" s="59"/>
      <c r="Z147" s="59"/>
      <c r="AA147" s="60"/>
    </row>
    <row r="148" spans="1:27" ht="186.75" customHeight="1" x14ac:dyDescent="0.25">
      <c r="A148" s="35" t="s">
        <v>1421</v>
      </c>
      <c r="B148" s="6" t="s">
        <v>1446</v>
      </c>
      <c r="C148" s="1">
        <v>44610</v>
      </c>
      <c r="D148" s="4" t="s">
        <v>1348</v>
      </c>
      <c r="E148" s="6"/>
      <c r="F148" s="2"/>
      <c r="G148" s="1">
        <v>44634</v>
      </c>
      <c r="H148" s="4" t="s">
        <v>1772</v>
      </c>
      <c r="I148" s="2" t="s">
        <v>100</v>
      </c>
      <c r="J148" s="2" t="s">
        <v>1254</v>
      </c>
      <c r="K148" s="3">
        <v>214902835</v>
      </c>
      <c r="L148" s="9">
        <f>K148</f>
        <v>214902835</v>
      </c>
      <c r="M148" s="9">
        <f>L148</f>
        <v>214902835</v>
      </c>
      <c r="N148" s="2" t="s">
        <v>1770</v>
      </c>
      <c r="O148" s="2" t="s">
        <v>683</v>
      </c>
      <c r="P148" s="4" t="s">
        <v>78</v>
      </c>
      <c r="Q148" s="3">
        <f t="shared" ref="Q148:Q179" si="16">R148+S148+T148</f>
        <v>5299700</v>
      </c>
      <c r="R148" s="3">
        <v>5299700</v>
      </c>
      <c r="S148" s="3"/>
      <c r="T148" s="3"/>
      <c r="U148" s="2" t="s">
        <v>1769</v>
      </c>
      <c r="V148" s="2" t="s">
        <v>45</v>
      </c>
      <c r="W148" s="4"/>
      <c r="X148" s="1">
        <v>44696</v>
      </c>
      <c r="Y148" s="1"/>
      <c r="Z148" s="1"/>
      <c r="AA148" s="2" t="s">
        <v>1531</v>
      </c>
    </row>
    <row r="149" spans="1:27" ht="124.5" customHeight="1" x14ac:dyDescent="0.25">
      <c r="A149" s="57" t="s">
        <v>1424</v>
      </c>
      <c r="B149" s="58" t="s">
        <v>1445</v>
      </c>
      <c r="C149" s="59">
        <v>44610</v>
      </c>
      <c r="D149" s="60" t="s">
        <v>1348</v>
      </c>
      <c r="E149" s="58" t="s">
        <v>1534</v>
      </c>
      <c r="F149" s="7" t="s">
        <v>1534</v>
      </c>
      <c r="G149" s="59" t="s">
        <v>1534</v>
      </c>
      <c r="H149" s="60" t="s">
        <v>1534</v>
      </c>
      <c r="I149" s="7" t="s">
        <v>1534</v>
      </c>
      <c r="J149" s="7" t="s">
        <v>1347</v>
      </c>
      <c r="K149" s="61"/>
      <c r="L149" s="9"/>
      <c r="M149" s="9"/>
      <c r="N149" s="7"/>
      <c r="O149" s="7"/>
      <c r="P149" s="60"/>
      <c r="Q149" s="61">
        <f t="shared" si="16"/>
        <v>1323160</v>
      </c>
      <c r="R149" s="61">
        <v>1323160</v>
      </c>
      <c r="S149" s="61"/>
      <c r="T149" s="61"/>
      <c r="U149" s="7" t="s">
        <v>1536</v>
      </c>
      <c r="V149" s="7"/>
      <c r="W149" s="60"/>
      <c r="X149" s="59">
        <v>44671</v>
      </c>
      <c r="Y149" s="59"/>
      <c r="Z149" s="59"/>
      <c r="AA149" s="61"/>
    </row>
    <row r="150" spans="1:27" ht="94.5" customHeight="1" x14ac:dyDescent="0.25">
      <c r="A150" s="35" t="s">
        <v>1443</v>
      </c>
      <c r="B150" s="6" t="s">
        <v>1444</v>
      </c>
      <c r="C150" s="1">
        <v>44610</v>
      </c>
      <c r="D150" s="4">
        <v>1416</v>
      </c>
      <c r="E150" s="6"/>
      <c r="F150" s="40" t="s">
        <v>2244</v>
      </c>
      <c r="G150" s="1">
        <v>44649</v>
      </c>
      <c r="H150" s="6" t="s">
        <v>2245</v>
      </c>
      <c r="I150" s="2" t="s">
        <v>2084</v>
      </c>
      <c r="J150" s="2" t="s">
        <v>1062</v>
      </c>
      <c r="K150" s="3">
        <v>1210268577.5999999</v>
      </c>
      <c r="L150" s="9">
        <f t="shared" ref="L150:M169" si="17">K150</f>
        <v>1210268577.5999999</v>
      </c>
      <c r="M150" s="9">
        <f t="shared" si="17"/>
        <v>1210268577.5999999</v>
      </c>
      <c r="N150" s="2" t="s">
        <v>92</v>
      </c>
      <c r="O150" s="2" t="s">
        <v>102</v>
      </c>
      <c r="P150" s="4" t="s">
        <v>49</v>
      </c>
      <c r="Q150" s="3">
        <f t="shared" si="16"/>
        <v>201496.5</v>
      </c>
      <c r="R150" s="3">
        <v>201496.5</v>
      </c>
      <c r="S150" s="3"/>
      <c r="T150" s="3"/>
      <c r="U150" s="2"/>
      <c r="V150" s="2" t="s">
        <v>45</v>
      </c>
      <c r="W150" s="4"/>
      <c r="X150" s="1">
        <v>44713</v>
      </c>
      <c r="Y150" s="1"/>
      <c r="Z150" s="1"/>
      <c r="AA150" s="2" t="s">
        <v>94</v>
      </c>
    </row>
    <row r="151" spans="1:27" ht="31.5" x14ac:dyDescent="0.25">
      <c r="A151" s="57" t="s">
        <v>1429</v>
      </c>
      <c r="B151" s="58" t="s">
        <v>1442</v>
      </c>
      <c r="C151" s="59">
        <v>44610</v>
      </c>
      <c r="D151" s="60" t="s">
        <v>1348</v>
      </c>
      <c r="E151" s="58" t="s">
        <v>1534</v>
      </c>
      <c r="F151" s="7" t="s">
        <v>1534</v>
      </c>
      <c r="G151" s="59" t="s">
        <v>1534</v>
      </c>
      <c r="H151" s="60" t="s">
        <v>1534</v>
      </c>
      <c r="I151" s="7" t="s">
        <v>1534</v>
      </c>
      <c r="J151" s="7" t="s">
        <v>1347</v>
      </c>
      <c r="K151" s="61"/>
      <c r="L151" s="9">
        <f t="shared" si="17"/>
        <v>0</v>
      </c>
      <c r="M151" s="9">
        <f t="shared" si="17"/>
        <v>0</v>
      </c>
      <c r="N151" s="7"/>
      <c r="O151" s="7"/>
      <c r="P151" s="60"/>
      <c r="Q151" s="61">
        <f t="shared" si="16"/>
        <v>0</v>
      </c>
      <c r="R151" s="61"/>
      <c r="S151" s="61"/>
      <c r="T151" s="61"/>
      <c r="U151" s="7"/>
      <c r="V151" s="7"/>
      <c r="W151" s="60"/>
      <c r="X151" s="59"/>
      <c r="Y151" s="59"/>
      <c r="Z151" s="59"/>
      <c r="AA151" s="7"/>
    </row>
    <row r="152" spans="1:27" ht="31.5" x14ac:dyDescent="0.25">
      <c r="A152" s="57" t="s">
        <v>1427</v>
      </c>
      <c r="B152" s="58" t="s">
        <v>1441</v>
      </c>
      <c r="C152" s="59">
        <v>44610</v>
      </c>
      <c r="D152" s="60" t="s">
        <v>1348</v>
      </c>
      <c r="E152" s="58" t="s">
        <v>1534</v>
      </c>
      <c r="F152" s="7" t="s">
        <v>1534</v>
      </c>
      <c r="G152" s="59" t="s">
        <v>1534</v>
      </c>
      <c r="H152" s="60" t="s">
        <v>1534</v>
      </c>
      <c r="I152" s="7" t="s">
        <v>1534</v>
      </c>
      <c r="J152" s="7" t="s">
        <v>1347</v>
      </c>
      <c r="K152" s="61"/>
      <c r="L152" s="9">
        <f t="shared" si="17"/>
        <v>0</v>
      </c>
      <c r="M152" s="9">
        <f t="shared" si="17"/>
        <v>0</v>
      </c>
      <c r="N152" s="7"/>
      <c r="O152" s="7"/>
      <c r="P152" s="60"/>
      <c r="Q152" s="61">
        <f t="shared" si="16"/>
        <v>0</v>
      </c>
      <c r="R152" s="61"/>
      <c r="S152" s="61"/>
      <c r="T152" s="61"/>
      <c r="U152" s="7"/>
      <c r="V152" s="7"/>
      <c r="W152" s="60"/>
      <c r="X152" s="59"/>
      <c r="Y152" s="59"/>
      <c r="Z152" s="59"/>
      <c r="AA152" s="7"/>
    </row>
    <row r="153" spans="1:27" ht="179.25" customHeight="1" x14ac:dyDescent="0.25">
      <c r="A153" s="35" t="s">
        <v>1423</v>
      </c>
      <c r="B153" s="6" t="s">
        <v>1440</v>
      </c>
      <c r="C153" s="1">
        <v>44610</v>
      </c>
      <c r="D153" s="4" t="s">
        <v>1348</v>
      </c>
      <c r="E153" s="6"/>
      <c r="F153" s="2"/>
      <c r="G153" s="1">
        <v>44634</v>
      </c>
      <c r="H153" s="6" t="s">
        <v>1773</v>
      </c>
      <c r="I153" s="2" t="s">
        <v>100</v>
      </c>
      <c r="J153" s="2" t="s">
        <v>1254</v>
      </c>
      <c r="K153" s="3">
        <v>275772440</v>
      </c>
      <c r="L153" s="9">
        <f t="shared" si="17"/>
        <v>275772440</v>
      </c>
      <c r="M153" s="9">
        <f t="shared" si="17"/>
        <v>275772440</v>
      </c>
      <c r="N153" s="2" t="s">
        <v>1770</v>
      </c>
      <c r="O153" s="2" t="s">
        <v>683</v>
      </c>
      <c r="P153" s="4" t="s">
        <v>78</v>
      </c>
      <c r="Q153" s="3">
        <f t="shared" si="16"/>
        <v>6800800</v>
      </c>
      <c r="R153" s="3">
        <v>6800800</v>
      </c>
      <c r="S153" s="3"/>
      <c r="T153" s="3"/>
      <c r="U153" s="2" t="s">
        <v>1771</v>
      </c>
      <c r="V153" s="2" t="s">
        <v>45</v>
      </c>
      <c r="W153" s="4"/>
      <c r="X153" s="1">
        <v>44696</v>
      </c>
      <c r="Y153" s="1"/>
      <c r="Z153" s="1"/>
      <c r="AA153" s="2" t="s">
        <v>94</v>
      </c>
    </row>
    <row r="154" spans="1:27" ht="31.5" x14ac:dyDescent="0.25">
      <c r="A154" s="57" t="s">
        <v>1430</v>
      </c>
      <c r="B154" s="58" t="s">
        <v>1439</v>
      </c>
      <c r="C154" s="59">
        <v>44610</v>
      </c>
      <c r="D154" s="60" t="s">
        <v>1348</v>
      </c>
      <c r="E154" s="58" t="s">
        <v>1534</v>
      </c>
      <c r="F154" s="7" t="s">
        <v>1534</v>
      </c>
      <c r="G154" s="59" t="s">
        <v>1534</v>
      </c>
      <c r="H154" s="60" t="s">
        <v>1534</v>
      </c>
      <c r="I154" s="7" t="s">
        <v>1534</v>
      </c>
      <c r="J154" s="7" t="s">
        <v>1347</v>
      </c>
      <c r="K154" s="61"/>
      <c r="L154" s="9">
        <f t="shared" si="17"/>
        <v>0</v>
      </c>
      <c r="M154" s="9">
        <f t="shared" si="17"/>
        <v>0</v>
      </c>
      <c r="N154" s="7"/>
      <c r="O154" s="7"/>
      <c r="P154" s="60"/>
      <c r="Q154" s="61">
        <f t="shared" si="16"/>
        <v>0</v>
      </c>
      <c r="R154" s="61"/>
      <c r="S154" s="61"/>
      <c r="T154" s="61"/>
      <c r="U154" s="7"/>
      <c r="V154" s="7"/>
      <c r="W154" s="60"/>
      <c r="X154" s="59"/>
      <c r="Y154" s="59"/>
      <c r="Z154" s="59"/>
      <c r="AA154" s="7"/>
    </row>
    <row r="155" spans="1:27" ht="164.25" customHeight="1" x14ac:dyDescent="0.25">
      <c r="A155" s="35" t="s">
        <v>1425</v>
      </c>
      <c r="B155" s="6" t="s">
        <v>1438</v>
      </c>
      <c r="C155" s="1">
        <v>44610</v>
      </c>
      <c r="D155" s="4" t="s">
        <v>1348</v>
      </c>
      <c r="E155" s="6"/>
      <c r="F155" s="2"/>
      <c r="G155" s="1">
        <v>44634</v>
      </c>
      <c r="H155" s="4" t="s">
        <v>1774</v>
      </c>
      <c r="I155" s="2" t="s">
        <v>100</v>
      </c>
      <c r="J155" s="2" t="s">
        <v>1254</v>
      </c>
      <c r="K155" s="3">
        <v>202774330</v>
      </c>
      <c r="L155" s="9">
        <f t="shared" si="17"/>
        <v>202774330</v>
      </c>
      <c r="M155" s="9">
        <f t="shared" si="17"/>
        <v>202774330</v>
      </c>
      <c r="N155" s="2" t="s">
        <v>1770</v>
      </c>
      <c r="O155" s="2" t="s">
        <v>683</v>
      </c>
      <c r="P155" s="4" t="s">
        <v>78</v>
      </c>
      <c r="Q155" s="3">
        <f t="shared" si="16"/>
        <v>5000600</v>
      </c>
      <c r="R155" s="3">
        <v>5000600</v>
      </c>
      <c r="S155" s="3"/>
      <c r="T155" s="3"/>
      <c r="U155" s="2" t="s">
        <v>1777</v>
      </c>
      <c r="V155" s="2" t="s">
        <v>45</v>
      </c>
      <c r="W155" s="4"/>
      <c r="X155" s="1">
        <v>44696</v>
      </c>
      <c r="Y155" s="1"/>
      <c r="Z155" s="1"/>
      <c r="AA155" s="2" t="s">
        <v>94</v>
      </c>
    </row>
    <row r="156" spans="1:27" ht="31.5" x14ac:dyDescent="0.25">
      <c r="A156" s="57" t="s">
        <v>1431</v>
      </c>
      <c r="B156" s="58" t="s">
        <v>1437</v>
      </c>
      <c r="C156" s="59">
        <v>44610</v>
      </c>
      <c r="D156" s="60" t="s">
        <v>1348</v>
      </c>
      <c r="E156" s="58" t="s">
        <v>1534</v>
      </c>
      <c r="F156" s="7" t="s">
        <v>1534</v>
      </c>
      <c r="G156" s="59" t="s">
        <v>1534</v>
      </c>
      <c r="H156" s="60" t="s">
        <v>1534</v>
      </c>
      <c r="I156" s="7" t="s">
        <v>1534</v>
      </c>
      <c r="J156" s="7" t="s">
        <v>1347</v>
      </c>
      <c r="K156" s="61"/>
      <c r="L156" s="9">
        <f t="shared" si="17"/>
        <v>0</v>
      </c>
      <c r="M156" s="9">
        <f t="shared" si="17"/>
        <v>0</v>
      </c>
      <c r="N156" s="7"/>
      <c r="O156" s="7"/>
      <c r="P156" s="60"/>
      <c r="Q156" s="61">
        <f t="shared" si="16"/>
        <v>0</v>
      </c>
      <c r="R156" s="61"/>
      <c r="S156" s="61"/>
      <c r="T156" s="61"/>
      <c r="U156" s="7"/>
      <c r="V156" s="7"/>
      <c r="W156" s="60"/>
      <c r="X156" s="59"/>
      <c r="Y156" s="59"/>
      <c r="Z156" s="59"/>
      <c r="AA156" s="7"/>
    </row>
    <row r="157" spans="1:27" ht="179.25" customHeight="1" x14ac:dyDescent="0.25">
      <c r="A157" s="35" t="s">
        <v>1428</v>
      </c>
      <c r="B157" s="6" t="s">
        <v>1436</v>
      </c>
      <c r="C157" s="1">
        <v>44610</v>
      </c>
      <c r="D157" s="4" t="s">
        <v>1348</v>
      </c>
      <c r="E157" s="6"/>
      <c r="F157" s="2"/>
      <c r="G157" s="1">
        <v>44634</v>
      </c>
      <c r="H157" s="4" t="s">
        <v>1775</v>
      </c>
      <c r="I157" s="2" t="s">
        <v>100</v>
      </c>
      <c r="J157" s="2" t="s">
        <v>1254</v>
      </c>
      <c r="K157" s="3">
        <v>247083315</v>
      </c>
      <c r="L157" s="9">
        <f t="shared" si="17"/>
        <v>247083315</v>
      </c>
      <c r="M157" s="9">
        <f t="shared" si="17"/>
        <v>247083315</v>
      </c>
      <c r="N157" s="2" t="s">
        <v>1770</v>
      </c>
      <c r="O157" s="2" t="s">
        <v>683</v>
      </c>
      <c r="P157" s="4" t="s">
        <v>78</v>
      </c>
      <c r="Q157" s="3">
        <f t="shared" si="16"/>
        <v>6093300</v>
      </c>
      <c r="R157" s="3">
        <v>6093300</v>
      </c>
      <c r="S157" s="3"/>
      <c r="T157" s="3"/>
      <c r="U157" s="2" t="s">
        <v>1778</v>
      </c>
      <c r="V157" s="2" t="s">
        <v>45</v>
      </c>
      <c r="W157" s="4"/>
      <c r="X157" s="1">
        <v>44696</v>
      </c>
      <c r="Y157" s="1"/>
      <c r="Z157" s="1"/>
      <c r="AA157" s="2" t="s">
        <v>94</v>
      </c>
    </row>
    <row r="158" spans="1:27" ht="187.5" customHeight="1" x14ac:dyDescent="0.25">
      <c r="A158" s="35" t="s">
        <v>1422</v>
      </c>
      <c r="B158" s="6" t="s">
        <v>1435</v>
      </c>
      <c r="C158" s="1">
        <v>44610</v>
      </c>
      <c r="D158" s="4" t="s">
        <v>1348</v>
      </c>
      <c r="E158" s="6"/>
      <c r="F158" s="2"/>
      <c r="G158" s="1">
        <v>44634</v>
      </c>
      <c r="H158" s="4" t="s">
        <v>1776</v>
      </c>
      <c r="I158" s="2" t="s">
        <v>100</v>
      </c>
      <c r="J158" s="2" t="s">
        <v>1254</v>
      </c>
      <c r="K158" s="3">
        <v>275967080</v>
      </c>
      <c r="L158" s="9">
        <f t="shared" si="17"/>
        <v>275967080</v>
      </c>
      <c r="M158" s="9">
        <f t="shared" si="17"/>
        <v>275967080</v>
      </c>
      <c r="N158" s="2" t="s">
        <v>1770</v>
      </c>
      <c r="O158" s="2" t="s">
        <v>683</v>
      </c>
      <c r="P158" s="4" t="s">
        <v>78</v>
      </c>
      <c r="Q158" s="3">
        <f t="shared" si="16"/>
        <v>6805600</v>
      </c>
      <c r="R158" s="3">
        <v>6805600</v>
      </c>
      <c r="S158" s="3"/>
      <c r="T158" s="3"/>
      <c r="U158" s="2" t="s">
        <v>1779</v>
      </c>
      <c r="V158" s="2" t="s">
        <v>45</v>
      </c>
      <c r="W158" s="4"/>
      <c r="X158" s="1">
        <v>44696</v>
      </c>
      <c r="Y158" s="1"/>
      <c r="Z158" s="1"/>
      <c r="AA158" s="2" t="s">
        <v>94</v>
      </c>
    </row>
    <row r="159" spans="1:27" ht="175.5" customHeight="1" x14ac:dyDescent="0.25">
      <c r="A159" s="35" t="s">
        <v>1516</v>
      </c>
      <c r="B159" s="6" t="s">
        <v>1515</v>
      </c>
      <c r="C159" s="1">
        <v>44614</v>
      </c>
      <c r="D159" s="4" t="s">
        <v>1530</v>
      </c>
      <c r="E159" s="6"/>
      <c r="F159" s="2"/>
      <c r="G159" s="1">
        <v>44638</v>
      </c>
      <c r="H159" s="6" t="s">
        <v>2065</v>
      </c>
      <c r="I159" s="2" t="s">
        <v>1573</v>
      </c>
      <c r="J159" s="2" t="s">
        <v>1240</v>
      </c>
      <c r="K159" s="3">
        <v>6982416.7000000002</v>
      </c>
      <c r="L159" s="9">
        <f t="shared" si="17"/>
        <v>6982416.7000000002</v>
      </c>
      <c r="M159" s="9">
        <f t="shared" si="17"/>
        <v>6982416.7000000002</v>
      </c>
      <c r="N159" s="2" t="s">
        <v>2046</v>
      </c>
      <c r="O159" s="2" t="s">
        <v>2047</v>
      </c>
      <c r="P159" s="4" t="s">
        <v>812</v>
      </c>
      <c r="Q159" s="3">
        <f t="shared" si="16"/>
        <v>407138</v>
      </c>
      <c r="R159" s="3">
        <v>203600</v>
      </c>
      <c r="S159" s="3">
        <v>203538</v>
      </c>
      <c r="T159" s="3"/>
      <c r="U159" s="2"/>
      <c r="V159" s="2" t="s">
        <v>45</v>
      </c>
      <c r="W159" s="4"/>
      <c r="X159" s="1">
        <v>44682</v>
      </c>
      <c r="Y159" s="1">
        <v>44805</v>
      </c>
      <c r="Z159" s="1"/>
      <c r="AA159" s="2" t="s">
        <v>94</v>
      </c>
    </row>
    <row r="160" spans="1:27" ht="31.5" x14ac:dyDescent="0.25">
      <c r="A160" s="35" t="s">
        <v>1514</v>
      </c>
      <c r="B160" s="6" t="s">
        <v>1513</v>
      </c>
      <c r="C160" s="1">
        <v>44614</v>
      </c>
      <c r="D160" s="4">
        <v>545</v>
      </c>
      <c r="E160" s="6"/>
      <c r="F160" s="2"/>
      <c r="G160" s="1">
        <v>44637</v>
      </c>
      <c r="H160" s="4" t="s">
        <v>2028</v>
      </c>
      <c r="I160" s="2" t="s">
        <v>101</v>
      </c>
      <c r="J160" s="2" t="s">
        <v>1051</v>
      </c>
      <c r="K160" s="3">
        <v>111513758.40000001</v>
      </c>
      <c r="L160" s="9">
        <f t="shared" si="17"/>
        <v>111513758.40000001</v>
      </c>
      <c r="M160" s="9">
        <f t="shared" si="17"/>
        <v>111513758.40000001</v>
      </c>
      <c r="N160" s="2" t="s">
        <v>1294</v>
      </c>
      <c r="O160" s="2" t="s">
        <v>1295</v>
      </c>
      <c r="P160" s="4" t="s">
        <v>812</v>
      </c>
      <c r="Q160" s="3">
        <f t="shared" si="16"/>
        <v>4320</v>
      </c>
      <c r="R160" s="3">
        <v>4320</v>
      </c>
      <c r="S160" s="3"/>
      <c r="T160" s="3"/>
      <c r="U160" s="2" t="s">
        <v>2029</v>
      </c>
      <c r="V160" s="2" t="s">
        <v>681</v>
      </c>
      <c r="W160" s="4"/>
      <c r="X160" s="1">
        <v>44652</v>
      </c>
      <c r="Y160" s="1"/>
      <c r="Z160" s="1"/>
      <c r="AA160" s="2" t="s">
        <v>94</v>
      </c>
    </row>
    <row r="161" spans="1:27" ht="78.75" x14ac:dyDescent="0.25">
      <c r="A161" s="35" t="s">
        <v>1512</v>
      </c>
      <c r="B161" s="6" t="s">
        <v>1511</v>
      </c>
      <c r="C161" s="1">
        <v>44614</v>
      </c>
      <c r="D161" s="4">
        <v>1416</v>
      </c>
      <c r="E161" s="6" t="s">
        <v>2518</v>
      </c>
      <c r="F161" s="40" t="s">
        <v>2517</v>
      </c>
      <c r="G161" s="1">
        <v>44637</v>
      </c>
      <c r="H161" s="4" t="s">
        <v>2030</v>
      </c>
      <c r="I161" s="2" t="s">
        <v>101</v>
      </c>
      <c r="J161" s="2" t="s">
        <v>1127</v>
      </c>
      <c r="K161" s="3">
        <v>154996100</v>
      </c>
      <c r="L161" s="9">
        <f t="shared" si="17"/>
        <v>154996100</v>
      </c>
      <c r="M161" s="9">
        <f t="shared" si="17"/>
        <v>154996100</v>
      </c>
      <c r="N161" s="2" t="s">
        <v>1809</v>
      </c>
      <c r="O161" s="2" t="s">
        <v>103</v>
      </c>
      <c r="P161" s="4" t="s">
        <v>46</v>
      </c>
      <c r="Q161" s="3">
        <f t="shared" si="16"/>
        <v>12530000</v>
      </c>
      <c r="R161" s="3">
        <v>12530000</v>
      </c>
      <c r="S161" s="3"/>
      <c r="T161" s="3"/>
      <c r="U161" s="2"/>
      <c r="V161" s="2" t="s">
        <v>58</v>
      </c>
      <c r="W161" s="4"/>
      <c r="X161" s="1">
        <v>44652</v>
      </c>
      <c r="Y161" s="1"/>
      <c r="Z161" s="1"/>
      <c r="AA161" s="2" t="s">
        <v>1531</v>
      </c>
    </row>
    <row r="162" spans="1:27" ht="94.5" x14ac:dyDescent="0.25">
      <c r="A162" s="35" t="s">
        <v>1510</v>
      </c>
      <c r="B162" s="6" t="s">
        <v>1509</v>
      </c>
      <c r="C162" s="1">
        <v>44614</v>
      </c>
      <c r="D162" s="4" t="s">
        <v>63</v>
      </c>
      <c r="E162" s="6"/>
      <c r="F162" s="40" t="s">
        <v>2247</v>
      </c>
      <c r="G162" s="1">
        <v>44649</v>
      </c>
      <c r="H162" s="6" t="s">
        <v>2246</v>
      </c>
      <c r="I162" s="2" t="s">
        <v>100</v>
      </c>
      <c r="J162" s="2" t="s">
        <v>1244</v>
      </c>
      <c r="K162" s="3">
        <v>329362190.5</v>
      </c>
      <c r="L162" s="9">
        <f t="shared" si="17"/>
        <v>329362190.5</v>
      </c>
      <c r="M162" s="9">
        <f t="shared" si="17"/>
        <v>329362190.5</v>
      </c>
      <c r="N162" s="2" t="s">
        <v>2248</v>
      </c>
      <c r="O162" s="2" t="s">
        <v>2249</v>
      </c>
      <c r="P162" s="4" t="s">
        <v>69</v>
      </c>
      <c r="Q162" s="3">
        <f t="shared" si="16"/>
        <v>13002850</v>
      </c>
      <c r="R162" s="3">
        <v>8537590</v>
      </c>
      <c r="S162" s="3">
        <v>4465260</v>
      </c>
      <c r="T162" s="3"/>
      <c r="U162" s="2"/>
      <c r="V162" s="2" t="s">
        <v>45</v>
      </c>
      <c r="W162" s="4"/>
      <c r="X162" s="1">
        <v>44682</v>
      </c>
      <c r="Y162" s="1">
        <v>44743</v>
      </c>
      <c r="Z162" s="1"/>
      <c r="AA162" s="2" t="s">
        <v>94</v>
      </c>
    </row>
    <row r="163" spans="1:27" ht="94.5" x14ac:dyDescent="0.25">
      <c r="A163" s="35" t="s">
        <v>1507</v>
      </c>
      <c r="B163" s="6" t="s">
        <v>1508</v>
      </c>
      <c r="C163" s="1">
        <v>44614</v>
      </c>
      <c r="D163" s="4">
        <v>1688</v>
      </c>
      <c r="E163" s="6"/>
      <c r="F163" s="2"/>
      <c r="G163" s="1">
        <v>44635</v>
      </c>
      <c r="H163" s="6" t="s">
        <v>1831</v>
      </c>
      <c r="I163" s="2" t="s">
        <v>172</v>
      </c>
      <c r="J163" s="2" t="s">
        <v>1245</v>
      </c>
      <c r="K163" s="3">
        <v>290526566</v>
      </c>
      <c r="L163" s="9">
        <f t="shared" si="17"/>
        <v>290526566</v>
      </c>
      <c r="M163" s="9">
        <f t="shared" si="17"/>
        <v>290526566</v>
      </c>
      <c r="N163" s="2" t="s">
        <v>1832</v>
      </c>
      <c r="O163" s="2" t="s">
        <v>1582</v>
      </c>
      <c r="P163" s="4" t="s">
        <v>592</v>
      </c>
      <c r="Q163" s="3">
        <f t="shared" si="16"/>
        <v>706190</v>
      </c>
      <c r="R163" s="3">
        <v>706190</v>
      </c>
      <c r="S163" s="3"/>
      <c r="T163" s="3"/>
      <c r="U163" s="2"/>
      <c r="V163" s="2" t="s">
        <v>45</v>
      </c>
      <c r="W163" s="4"/>
      <c r="X163" s="1">
        <v>44671</v>
      </c>
      <c r="Y163" s="1"/>
      <c r="Z163" s="1"/>
      <c r="AA163" s="2" t="s">
        <v>94</v>
      </c>
    </row>
    <row r="164" spans="1:27" ht="47.25" x14ac:dyDescent="0.25">
      <c r="A164" s="35" t="s">
        <v>1506</v>
      </c>
      <c r="B164" s="6" t="s">
        <v>1505</v>
      </c>
      <c r="C164" s="1">
        <v>44614</v>
      </c>
      <c r="D164" s="4">
        <v>545</v>
      </c>
      <c r="E164" s="6"/>
      <c r="F164" s="2"/>
      <c r="G164" s="1">
        <v>44645</v>
      </c>
      <c r="H164" s="4" t="s">
        <v>2090</v>
      </c>
      <c r="I164" s="2" t="s">
        <v>101</v>
      </c>
      <c r="J164" s="2" t="s">
        <v>1304</v>
      </c>
      <c r="K164" s="3">
        <v>320670187.19999999</v>
      </c>
      <c r="L164" s="9">
        <f t="shared" si="17"/>
        <v>320670187.19999999</v>
      </c>
      <c r="M164" s="9">
        <f t="shared" si="17"/>
        <v>320670187.19999999</v>
      </c>
      <c r="N164" s="2" t="s">
        <v>1291</v>
      </c>
      <c r="O164" s="2" t="s">
        <v>102</v>
      </c>
      <c r="P164" s="4" t="s">
        <v>49</v>
      </c>
      <c r="Q164" s="3">
        <f t="shared" si="16"/>
        <v>518.4</v>
      </c>
      <c r="R164" s="3">
        <v>249.6</v>
      </c>
      <c r="S164" s="3">
        <v>268.8</v>
      </c>
      <c r="T164" s="3"/>
      <c r="U164" s="2" t="s">
        <v>2086</v>
      </c>
      <c r="V164" s="2" t="s">
        <v>62</v>
      </c>
      <c r="W164" s="4"/>
      <c r="X164" s="1">
        <v>44682</v>
      </c>
      <c r="Y164" s="1">
        <v>44805</v>
      </c>
      <c r="Z164" s="1"/>
      <c r="AA164" s="2" t="s">
        <v>94</v>
      </c>
    </row>
    <row r="165" spans="1:27" ht="31.5" x14ac:dyDescent="0.25">
      <c r="A165" s="35" t="s">
        <v>1419</v>
      </c>
      <c r="B165" s="6" t="s">
        <v>1504</v>
      </c>
      <c r="C165" s="1">
        <v>44614</v>
      </c>
      <c r="D165" s="4" t="s">
        <v>63</v>
      </c>
      <c r="E165" s="6"/>
      <c r="F165" s="2"/>
      <c r="G165" s="1">
        <v>44638</v>
      </c>
      <c r="H165" s="6" t="s">
        <v>2066</v>
      </c>
      <c r="I165" s="2" t="s">
        <v>100</v>
      </c>
      <c r="J165" s="2" t="s">
        <v>1235</v>
      </c>
      <c r="K165" s="3">
        <v>87556423.200000003</v>
      </c>
      <c r="L165" s="9">
        <f t="shared" si="17"/>
        <v>87556423.200000003</v>
      </c>
      <c r="M165" s="9">
        <f t="shared" si="17"/>
        <v>87556423.200000003</v>
      </c>
      <c r="N165" s="2" t="s">
        <v>2048</v>
      </c>
      <c r="O165" s="2" t="s">
        <v>670</v>
      </c>
      <c r="P165" s="4" t="s">
        <v>69</v>
      </c>
      <c r="Q165" s="3">
        <f t="shared" si="16"/>
        <v>3777240</v>
      </c>
      <c r="R165" s="3">
        <v>2095320</v>
      </c>
      <c r="S165" s="3">
        <v>1681920</v>
      </c>
      <c r="T165" s="3"/>
      <c r="U165" s="2"/>
      <c r="V165" s="2" t="s">
        <v>45</v>
      </c>
      <c r="W165" s="4"/>
      <c r="X165" s="1">
        <v>44652</v>
      </c>
      <c r="Y165" s="1">
        <v>44774</v>
      </c>
      <c r="Z165" s="1"/>
      <c r="AA165" s="2" t="s">
        <v>94</v>
      </c>
    </row>
    <row r="166" spans="1:27" ht="204.75" customHeight="1" x14ac:dyDescent="0.25">
      <c r="A166" s="35" t="s">
        <v>1503</v>
      </c>
      <c r="B166" s="6" t="s">
        <v>1502</v>
      </c>
      <c r="C166" s="1">
        <v>44614</v>
      </c>
      <c r="D166" s="4">
        <v>545</v>
      </c>
      <c r="E166" s="6"/>
      <c r="F166" s="2"/>
      <c r="G166" s="1">
        <v>44637</v>
      </c>
      <c r="H166" s="6" t="s">
        <v>2032</v>
      </c>
      <c r="I166" s="2" t="s">
        <v>1293</v>
      </c>
      <c r="J166" s="2" t="s">
        <v>798</v>
      </c>
      <c r="K166" s="3">
        <v>182600000</v>
      </c>
      <c r="L166" s="9">
        <f t="shared" si="17"/>
        <v>182600000</v>
      </c>
      <c r="M166" s="9">
        <f t="shared" si="17"/>
        <v>182600000</v>
      </c>
      <c r="N166" s="2" t="s">
        <v>1383</v>
      </c>
      <c r="O166" s="2" t="s">
        <v>102</v>
      </c>
      <c r="P166" s="4" t="s">
        <v>49</v>
      </c>
      <c r="Q166" s="3">
        <f t="shared" si="16"/>
        <v>332</v>
      </c>
      <c r="R166" s="3">
        <v>332</v>
      </c>
      <c r="S166" s="3"/>
      <c r="T166" s="3"/>
      <c r="U166" s="2" t="s">
        <v>2034</v>
      </c>
      <c r="V166" s="2" t="s">
        <v>681</v>
      </c>
      <c r="W166" s="4"/>
      <c r="X166" s="1">
        <v>44652</v>
      </c>
      <c r="Y166" s="1"/>
      <c r="Z166" s="1"/>
      <c r="AA166" s="2" t="s">
        <v>94</v>
      </c>
    </row>
    <row r="167" spans="1:27" ht="157.5" x14ac:dyDescent="0.25">
      <c r="A167" s="35" t="s">
        <v>1501</v>
      </c>
      <c r="B167" s="6" t="s">
        <v>1500</v>
      </c>
      <c r="C167" s="1">
        <v>44614</v>
      </c>
      <c r="D167" s="4">
        <v>545</v>
      </c>
      <c r="E167" s="6"/>
      <c r="F167" s="2"/>
      <c r="G167" s="1">
        <v>44645</v>
      </c>
      <c r="H167" s="4" t="s">
        <v>2091</v>
      </c>
      <c r="I167" s="2" t="s">
        <v>101</v>
      </c>
      <c r="J167" s="2" t="s">
        <v>1304</v>
      </c>
      <c r="K167" s="3">
        <v>475066944</v>
      </c>
      <c r="L167" s="9">
        <f t="shared" si="17"/>
        <v>475066944</v>
      </c>
      <c r="M167" s="9">
        <f t="shared" si="17"/>
        <v>475066944</v>
      </c>
      <c r="N167" s="2" t="s">
        <v>1291</v>
      </c>
      <c r="O167" s="2" t="s">
        <v>102</v>
      </c>
      <c r="P167" s="4" t="s">
        <v>49</v>
      </c>
      <c r="Q167" s="3">
        <f t="shared" si="16"/>
        <v>768</v>
      </c>
      <c r="R167" s="3">
        <v>393.6</v>
      </c>
      <c r="S167" s="3">
        <v>374.4</v>
      </c>
      <c r="T167" s="3"/>
      <c r="U167" s="2" t="s">
        <v>2092</v>
      </c>
      <c r="V167" s="2" t="s">
        <v>62</v>
      </c>
      <c r="W167" s="4"/>
      <c r="X167" s="1">
        <v>44682</v>
      </c>
      <c r="Y167" s="1">
        <v>44805</v>
      </c>
      <c r="Z167" s="1"/>
      <c r="AA167" s="2" t="s">
        <v>94</v>
      </c>
    </row>
    <row r="168" spans="1:27" ht="210.75" customHeight="1" x14ac:dyDescent="0.25">
      <c r="A168" s="35" t="s">
        <v>1499</v>
      </c>
      <c r="B168" s="6" t="s">
        <v>1498</v>
      </c>
      <c r="C168" s="1">
        <v>44614</v>
      </c>
      <c r="D168" s="4">
        <v>545</v>
      </c>
      <c r="E168" s="6"/>
      <c r="F168" s="2"/>
      <c r="G168" s="1">
        <v>44637</v>
      </c>
      <c r="H168" s="4" t="s">
        <v>2033</v>
      </c>
      <c r="I168" s="2" t="s">
        <v>719</v>
      </c>
      <c r="J168" s="2" t="s">
        <v>899</v>
      </c>
      <c r="K168" s="3">
        <v>191500844.5</v>
      </c>
      <c r="L168" s="9">
        <f t="shared" si="17"/>
        <v>191500844.5</v>
      </c>
      <c r="M168" s="9">
        <f t="shared" si="17"/>
        <v>191500844.5</v>
      </c>
      <c r="N168" s="2" t="s">
        <v>2037</v>
      </c>
      <c r="O168" s="2" t="s">
        <v>2038</v>
      </c>
      <c r="P168" s="4" t="s">
        <v>78</v>
      </c>
      <c r="Q168" s="3">
        <f t="shared" si="16"/>
        <v>190550</v>
      </c>
      <c r="R168" s="3">
        <v>190550</v>
      </c>
      <c r="S168" s="3"/>
      <c r="T168" s="3"/>
      <c r="U168" s="2" t="s">
        <v>2036</v>
      </c>
      <c r="V168" s="2" t="s">
        <v>62</v>
      </c>
      <c r="W168" s="4"/>
      <c r="X168" s="1">
        <v>44652</v>
      </c>
      <c r="Y168" s="1"/>
      <c r="Z168" s="1"/>
      <c r="AA168" s="2" t="s">
        <v>94</v>
      </c>
    </row>
    <row r="169" spans="1:27" ht="78.75" x14ac:dyDescent="0.25">
      <c r="A169" s="35" t="s">
        <v>1497</v>
      </c>
      <c r="B169" s="6" t="s">
        <v>1496</v>
      </c>
      <c r="C169" s="1">
        <v>44614</v>
      </c>
      <c r="D169" s="4">
        <v>1416</v>
      </c>
      <c r="E169" s="6"/>
      <c r="F169" s="2"/>
      <c r="G169" s="1">
        <v>44637</v>
      </c>
      <c r="H169" s="6" t="s">
        <v>2031</v>
      </c>
      <c r="I169" s="2" t="s">
        <v>101</v>
      </c>
      <c r="J169" s="2" t="s">
        <v>1128</v>
      </c>
      <c r="K169" s="3">
        <v>14646080</v>
      </c>
      <c r="L169" s="9">
        <f t="shared" si="17"/>
        <v>14646080</v>
      </c>
      <c r="M169" s="9">
        <f t="shared" si="17"/>
        <v>14646080</v>
      </c>
      <c r="N169" s="2" t="s">
        <v>1809</v>
      </c>
      <c r="O169" s="2" t="s">
        <v>103</v>
      </c>
      <c r="P169" s="4" t="s">
        <v>46</v>
      </c>
      <c r="Q169" s="3">
        <f t="shared" si="16"/>
        <v>1184000</v>
      </c>
      <c r="R169" s="3">
        <v>1184000</v>
      </c>
      <c r="S169" s="3"/>
      <c r="T169" s="3"/>
      <c r="U169" s="2"/>
      <c r="V169" s="2" t="s">
        <v>58</v>
      </c>
      <c r="W169" s="4"/>
      <c r="X169" s="1">
        <v>44743</v>
      </c>
      <c r="Y169" s="1"/>
      <c r="Z169" s="1"/>
      <c r="AA169" s="2" t="s">
        <v>94</v>
      </c>
    </row>
    <row r="170" spans="1:27" ht="75" x14ac:dyDescent="0.25">
      <c r="A170" s="35" t="s">
        <v>1495</v>
      </c>
      <c r="B170" s="6" t="s">
        <v>1494</v>
      </c>
      <c r="C170" s="1">
        <v>44614</v>
      </c>
      <c r="D170" s="4" t="s">
        <v>1530</v>
      </c>
      <c r="E170" s="6"/>
      <c r="F170" s="40" t="s">
        <v>2262</v>
      </c>
      <c r="G170" s="1">
        <v>44650</v>
      </c>
      <c r="H170" s="4" t="s">
        <v>2263</v>
      </c>
      <c r="I170" s="2" t="s">
        <v>104</v>
      </c>
      <c r="J170" s="2" t="s">
        <v>1351</v>
      </c>
      <c r="K170" s="3">
        <v>906573252.20000005</v>
      </c>
      <c r="L170" s="9">
        <f t="shared" ref="L170:M189" si="18">K170</f>
        <v>906573252.20000005</v>
      </c>
      <c r="M170" s="9">
        <f t="shared" si="18"/>
        <v>906573252.20000005</v>
      </c>
      <c r="N170" s="2" t="s">
        <v>2265</v>
      </c>
      <c r="O170" s="2" t="s">
        <v>748</v>
      </c>
      <c r="P170" s="4" t="s">
        <v>69</v>
      </c>
      <c r="Q170" s="3">
        <f t="shared" si="16"/>
        <v>1577884</v>
      </c>
      <c r="R170" s="3">
        <v>1577884</v>
      </c>
      <c r="S170" s="3"/>
      <c r="T170" s="3"/>
      <c r="U170" s="2"/>
      <c r="V170" s="2" t="s">
        <v>45</v>
      </c>
      <c r="W170" s="4"/>
      <c r="X170" s="1">
        <v>44743</v>
      </c>
      <c r="Y170" s="1"/>
      <c r="Z170" s="1"/>
      <c r="AA170" s="2" t="s">
        <v>94</v>
      </c>
    </row>
    <row r="171" spans="1:27" ht="31.5" x14ac:dyDescent="0.25">
      <c r="A171" s="35" t="s">
        <v>1492</v>
      </c>
      <c r="B171" s="6" t="s">
        <v>1493</v>
      </c>
      <c r="C171" s="1">
        <v>44614</v>
      </c>
      <c r="D171" s="4">
        <v>545</v>
      </c>
      <c r="E171" s="6"/>
      <c r="F171" s="2"/>
      <c r="G171" s="1">
        <v>44635</v>
      </c>
      <c r="H171" s="6" t="s">
        <v>1833</v>
      </c>
      <c r="I171" s="2" t="s">
        <v>977</v>
      </c>
      <c r="J171" s="2" t="s">
        <v>912</v>
      </c>
      <c r="K171" s="3">
        <v>91773316.799999997</v>
      </c>
      <c r="L171" s="9">
        <f t="shared" si="18"/>
        <v>91773316.799999997</v>
      </c>
      <c r="M171" s="9">
        <f t="shared" si="18"/>
        <v>91773316.799999997</v>
      </c>
      <c r="N171" s="2" t="s">
        <v>1302</v>
      </c>
      <c r="O171" s="2" t="s">
        <v>1303</v>
      </c>
      <c r="P171" s="4" t="s">
        <v>69</v>
      </c>
      <c r="Q171" s="3">
        <f t="shared" si="16"/>
        <v>94560</v>
      </c>
      <c r="R171" s="3">
        <v>94560</v>
      </c>
      <c r="S171" s="3"/>
      <c r="T171" s="3"/>
      <c r="U171" s="2" t="s">
        <v>1834</v>
      </c>
      <c r="V171" s="2" t="s">
        <v>61</v>
      </c>
      <c r="W171" s="4"/>
      <c r="X171" s="1">
        <v>44652</v>
      </c>
      <c r="Y171" s="1"/>
      <c r="Z171" s="1"/>
      <c r="AA171" s="2" t="s">
        <v>94</v>
      </c>
    </row>
    <row r="172" spans="1:27" ht="94.5" x14ac:dyDescent="0.25">
      <c r="A172" s="35" t="s">
        <v>1420</v>
      </c>
      <c r="B172" s="6" t="s">
        <v>1491</v>
      </c>
      <c r="C172" s="1">
        <v>44614</v>
      </c>
      <c r="D172" s="4" t="s">
        <v>63</v>
      </c>
      <c r="E172" s="6"/>
      <c r="F172" s="40" t="s">
        <v>2266</v>
      </c>
      <c r="G172" s="1">
        <v>44650</v>
      </c>
      <c r="H172" s="6" t="s">
        <v>2264</v>
      </c>
      <c r="I172" s="2" t="s">
        <v>104</v>
      </c>
      <c r="J172" s="2" t="s">
        <v>1234</v>
      </c>
      <c r="K172" s="3">
        <v>316034664.19999999</v>
      </c>
      <c r="L172" s="9">
        <f t="shared" si="18"/>
        <v>316034664.19999999</v>
      </c>
      <c r="M172" s="9">
        <f t="shared" si="18"/>
        <v>316034664.19999999</v>
      </c>
      <c r="N172" s="2" t="s">
        <v>2268</v>
      </c>
      <c r="O172" s="2" t="s">
        <v>670</v>
      </c>
      <c r="P172" s="4" t="s">
        <v>69</v>
      </c>
      <c r="Q172" s="3">
        <f t="shared" si="16"/>
        <v>602740</v>
      </c>
      <c r="R172" s="3">
        <v>300000</v>
      </c>
      <c r="S172" s="3">
        <v>302740</v>
      </c>
      <c r="T172" s="3"/>
      <c r="U172" s="2"/>
      <c r="V172" s="2" t="s">
        <v>2267</v>
      </c>
      <c r="W172" s="4"/>
      <c r="X172" s="1">
        <v>44743</v>
      </c>
      <c r="Y172" s="1"/>
      <c r="Z172" s="1"/>
      <c r="AA172" s="2" t="s">
        <v>94</v>
      </c>
    </row>
    <row r="173" spans="1:27" ht="181.5" customHeight="1" x14ac:dyDescent="0.25">
      <c r="A173" s="35" t="s">
        <v>1490</v>
      </c>
      <c r="B173" s="6" t="s">
        <v>1489</v>
      </c>
      <c r="C173" s="1">
        <v>44614</v>
      </c>
      <c r="D173" s="4">
        <v>545</v>
      </c>
      <c r="E173" s="6" t="s">
        <v>2520</v>
      </c>
      <c r="F173" s="40" t="s">
        <v>2519</v>
      </c>
      <c r="G173" s="1">
        <v>44637</v>
      </c>
      <c r="H173" s="4" t="s">
        <v>2035</v>
      </c>
      <c r="I173" s="2" t="s">
        <v>101</v>
      </c>
      <c r="J173" s="2" t="s">
        <v>1241</v>
      </c>
      <c r="K173" s="3">
        <v>213975590.40000001</v>
      </c>
      <c r="L173" s="9">
        <f t="shared" si="18"/>
        <v>213975590.40000001</v>
      </c>
      <c r="M173" s="9">
        <f t="shared" si="18"/>
        <v>213975590.40000001</v>
      </c>
      <c r="N173" s="2" t="s">
        <v>1296</v>
      </c>
      <c r="O173" s="2" t="s">
        <v>153</v>
      </c>
      <c r="P173" s="4" t="s">
        <v>49</v>
      </c>
      <c r="Q173" s="3">
        <f t="shared" si="16"/>
        <v>11520</v>
      </c>
      <c r="R173" s="3">
        <v>11520</v>
      </c>
      <c r="S173" s="3"/>
      <c r="T173" s="3"/>
      <c r="U173" s="2" t="s">
        <v>2039</v>
      </c>
      <c r="V173" s="2" t="s">
        <v>58</v>
      </c>
      <c r="W173" s="4"/>
      <c r="X173" s="1">
        <v>44666</v>
      </c>
      <c r="Y173" s="1"/>
      <c r="Z173" s="1"/>
      <c r="AA173" s="2" t="s">
        <v>1531</v>
      </c>
    </row>
    <row r="174" spans="1:27" ht="94.5" x14ac:dyDescent="0.25">
      <c r="A174" s="35" t="s">
        <v>1488</v>
      </c>
      <c r="B174" s="6" t="s">
        <v>1487</v>
      </c>
      <c r="C174" s="1">
        <v>44614</v>
      </c>
      <c r="D174" s="4">
        <v>545</v>
      </c>
      <c r="E174" s="6"/>
      <c r="F174" s="2"/>
      <c r="G174" s="1">
        <v>44638</v>
      </c>
      <c r="H174" s="4" t="s">
        <v>2063</v>
      </c>
      <c r="I174" s="2" t="s">
        <v>104</v>
      </c>
      <c r="J174" s="2" t="s">
        <v>819</v>
      </c>
      <c r="K174" s="3">
        <v>78140975.400000006</v>
      </c>
      <c r="L174" s="9">
        <f t="shared" si="18"/>
        <v>78140975.400000006</v>
      </c>
      <c r="M174" s="9">
        <f t="shared" si="18"/>
        <v>78140975.400000006</v>
      </c>
      <c r="N174" s="2" t="s">
        <v>2049</v>
      </c>
      <c r="O174" s="2" t="s">
        <v>2050</v>
      </c>
      <c r="P174" s="4" t="s">
        <v>49</v>
      </c>
      <c r="Q174" s="3">
        <f t="shared" si="16"/>
        <v>90</v>
      </c>
      <c r="R174" s="3">
        <v>90</v>
      </c>
      <c r="S174" s="3"/>
      <c r="T174" s="3"/>
      <c r="U174" s="2" t="s">
        <v>820</v>
      </c>
      <c r="V174" s="2" t="s">
        <v>1287</v>
      </c>
      <c r="W174" s="4"/>
      <c r="X174" s="1">
        <v>44652</v>
      </c>
      <c r="Y174" s="1"/>
      <c r="Z174" s="1"/>
      <c r="AA174" s="2" t="s">
        <v>94</v>
      </c>
    </row>
    <row r="175" spans="1:27" ht="63" x14ac:dyDescent="0.25">
      <c r="A175" s="35" t="s">
        <v>1486</v>
      </c>
      <c r="B175" s="6" t="s">
        <v>1485</v>
      </c>
      <c r="C175" s="1">
        <v>44614</v>
      </c>
      <c r="D175" s="4">
        <v>545</v>
      </c>
      <c r="E175" s="6" t="s">
        <v>641</v>
      </c>
      <c r="F175" s="2" t="s">
        <v>641</v>
      </c>
      <c r="G175" s="1" t="s">
        <v>641</v>
      </c>
      <c r="H175" s="4" t="s">
        <v>641</v>
      </c>
      <c r="I175" s="2" t="s">
        <v>641</v>
      </c>
      <c r="J175" s="2" t="s">
        <v>932</v>
      </c>
      <c r="K175" s="3"/>
      <c r="L175" s="9">
        <f t="shared" si="18"/>
        <v>0</v>
      </c>
      <c r="M175" s="9">
        <f t="shared" si="18"/>
        <v>0</v>
      </c>
      <c r="N175" s="2"/>
      <c r="O175" s="2"/>
      <c r="P175" s="4"/>
      <c r="Q175" s="3">
        <f t="shared" si="16"/>
        <v>0</v>
      </c>
      <c r="R175" s="3"/>
      <c r="S175" s="3"/>
      <c r="T175" s="3"/>
      <c r="U175" s="2"/>
      <c r="V175" s="2"/>
      <c r="W175" s="4"/>
      <c r="X175" s="1"/>
      <c r="Y175" s="1"/>
      <c r="Z175" s="1"/>
      <c r="AA175" s="2"/>
    </row>
    <row r="176" spans="1:27" x14ac:dyDescent="0.25">
      <c r="A176" s="35" t="s">
        <v>1484</v>
      </c>
      <c r="B176" s="6" t="s">
        <v>1483</v>
      </c>
      <c r="C176" s="1">
        <v>44614</v>
      </c>
      <c r="D176" s="4">
        <v>545</v>
      </c>
      <c r="E176" s="6" t="s">
        <v>641</v>
      </c>
      <c r="F176" s="2" t="s">
        <v>641</v>
      </c>
      <c r="G176" s="1" t="s">
        <v>641</v>
      </c>
      <c r="H176" s="4" t="s">
        <v>641</v>
      </c>
      <c r="I176" s="2" t="s">
        <v>641</v>
      </c>
      <c r="J176" s="2" t="s">
        <v>1247</v>
      </c>
      <c r="K176" s="3"/>
      <c r="L176" s="9">
        <f t="shared" si="18"/>
        <v>0</v>
      </c>
      <c r="M176" s="9">
        <f t="shared" si="18"/>
        <v>0</v>
      </c>
      <c r="N176" s="2"/>
      <c r="O176" s="2"/>
      <c r="P176" s="4"/>
      <c r="Q176" s="3">
        <f t="shared" si="16"/>
        <v>0</v>
      </c>
      <c r="R176" s="3"/>
      <c r="S176" s="3"/>
      <c r="T176" s="3"/>
      <c r="U176" s="2"/>
      <c r="V176" s="2"/>
      <c r="W176" s="4"/>
      <c r="X176" s="1"/>
      <c r="Y176" s="1"/>
      <c r="Z176" s="1"/>
      <c r="AA176" s="2"/>
    </row>
    <row r="177" spans="1:27" ht="178.5" customHeight="1" x14ac:dyDescent="0.25">
      <c r="A177" s="35" t="s">
        <v>1481</v>
      </c>
      <c r="B177" s="6" t="s">
        <v>1482</v>
      </c>
      <c r="C177" s="1">
        <v>44614</v>
      </c>
      <c r="D177" s="4">
        <v>545</v>
      </c>
      <c r="E177" s="6"/>
      <c r="F177" s="2"/>
      <c r="G177" s="1">
        <v>44637</v>
      </c>
      <c r="H177" s="4" t="s">
        <v>2040</v>
      </c>
      <c r="I177" s="2" t="s">
        <v>101</v>
      </c>
      <c r="J177" s="2" t="s">
        <v>1246</v>
      </c>
      <c r="K177" s="3">
        <v>255348482.40000001</v>
      </c>
      <c r="L177" s="9">
        <f t="shared" si="18"/>
        <v>255348482.40000001</v>
      </c>
      <c r="M177" s="9">
        <f t="shared" si="18"/>
        <v>255348482.40000001</v>
      </c>
      <c r="N177" s="2" t="s">
        <v>1291</v>
      </c>
      <c r="O177" s="2" t="s">
        <v>102</v>
      </c>
      <c r="P177" s="4">
        <v>45725193.359999999</v>
      </c>
      <c r="Q177" s="3">
        <f t="shared" si="16"/>
        <v>1032</v>
      </c>
      <c r="R177" s="3">
        <v>1032</v>
      </c>
      <c r="S177" s="3"/>
      <c r="T177" s="3"/>
      <c r="U177" s="2" t="s">
        <v>1478</v>
      </c>
      <c r="V177" s="2" t="s">
        <v>62</v>
      </c>
      <c r="W177" s="4"/>
      <c r="X177" s="1">
        <v>44682</v>
      </c>
      <c r="Y177" s="1"/>
      <c r="Z177" s="1"/>
      <c r="AA177" s="2" t="s">
        <v>94</v>
      </c>
    </row>
    <row r="178" spans="1:27" ht="78.75" x14ac:dyDescent="0.25">
      <c r="A178" s="35" t="s">
        <v>1477</v>
      </c>
      <c r="B178" s="6" t="s">
        <v>1478</v>
      </c>
      <c r="C178" s="1">
        <v>44614</v>
      </c>
      <c r="D178" s="4">
        <v>545</v>
      </c>
      <c r="E178" s="6"/>
      <c r="F178" s="2"/>
      <c r="G178" s="1">
        <v>44637</v>
      </c>
      <c r="H178" s="4" t="s">
        <v>2041</v>
      </c>
      <c r="I178" s="2" t="s">
        <v>101</v>
      </c>
      <c r="J178" s="2" t="s">
        <v>1282</v>
      </c>
      <c r="K178" s="3">
        <v>45725193.359999999</v>
      </c>
      <c r="L178" s="9">
        <f t="shared" si="18"/>
        <v>45725193.359999999</v>
      </c>
      <c r="M178" s="9">
        <f t="shared" si="18"/>
        <v>45725193.359999999</v>
      </c>
      <c r="N178" s="2" t="s">
        <v>1291</v>
      </c>
      <c r="O178" s="2" t="s">
        <v>102</v>
      </c>
      <c r="P178" s="4" t="s">
        <v>49</v>
      </c>
      <c r="Q178" s="3">
        <f t="shared" si="16"/>
        <v>184.79999999999998</v>
      </c>
      <c r="R178" s="3">
        <v>151.19999999999999</v>
      </c>
      <c r="S178" s="3">
        <v>33.6</v>
      </c>
      <c r="T178" s="3"/>
      <c r="U178" s="2" t="s">
        <v>2081</v>
      </c>
      <c r="V178" s="2" t="s">
        <v>62</v>
      </c>
      <c r="W178" s="4"/>
      <c r="X178" s="1">
        <v>44682</v>
      </c>
      <c r="Y178" s="1">
        <v>44805</v>
      </c>
      <c r="Z178" s="1"/>
      <c r="AA178" s="2" t="s">
        <v>94</v>
      </c>
    </row>
    <row r="179" spans="1:27" ht="110.25" x14ac:dyDescent="0.25">
      <c r="A179" s="35" t="s">
        <v>1479</v>
      </c>
      <c r="B179" s="6" t="s">
        <v>1480</v>
      </c>
      <c r="C179" s="1">
        <v>44614</v>
      </c>
      <c r="D179" s="4">
        <v>545</v>
      </c>
      <c r="E179" s="6"/>
      <c r="F179" s="2"/>
      <c r="G179" s="1">
        <v>44637</v>
      </c>
      <c r="H179" s="4" t="s">
        <v>2042</v>
      </c>
      <c r="I179" s="2" t="s">
        <v>719</v>
      </c>
      <c r="J179" s="2" t="s">
        <v>1239</v>
      </c>
      <c r="K179" s="3">
        <v>114173137.09999999</v>
      </c>
      <c r="L179" s="9">
        <f t="shared" si="18"/>
        <v>114173137.09999999</v>
      </c>
      <c r="M179" s="9">
        <f t="shared" si="18"/>
        <v>114173137.09999999</v>
      </c>
      <c r="N179" s="2" t="s">
        <v>1384</v>
      </c>
      <c r="O179" s="2" t="s">
        <v>1386</v>
      </c>
      <c r="P179" s="4" t="s">
        <v>812</v>
      </c>
      <c r="Q179" s="3">
        <f t="shared" si="16"/>
        <v>3593166</v>
      </c>
      <c r="R179" s="3">
        <v>3593166</v>
      </c>
      <c r="S179" s="3"/>
      <c r="T179" s="3"/>
      <c r="U179" s="2" t="s">
        <v>2043</v>
      </c>
      <c r="V179" s="2" t="s">
        <v>1385</v>
      </c>
      <c r="W179" s="4"/>
      <c r="X179" s="1">
        <v>44652</v>
      </c>
      <c r="Y179" s="1"/>
      <c r="Z179" s="1"/>
      <c r="AA179" s="2" t="s">
        <v>94</v>
      </c>
    </row>
    <row r="180" spans="1:27" ht="63" customHeight="1" x14ac:dyDescent="0.25">
      <c r="A180" s="35" t="s">
        <v>1564</v>
      </c>
      <c r="B180" s="6" t="s">
        <v>1719</v>
      </c>
      <c r="C180" s="1">
        <v>44625</v>
      </c>
      <c r="D180" s="4" t="s">
        <v>1530</v>
      </c>
      <c r="E180" s="6" t="s">
        <v>641</v>
      </c>
      <c r="F180" s="2" t="s">
        <v>641</v>
      </c>
      <c r="G180" s="1" t="s">
        <v>641</v>
      </c>
      <c r="H180" s="4" t="s">
        <v>641</v>
      </c>
      <c r="I180" s="2" t="s">
        <v>641</v>
      </c>
      <c r="J180" s="2" t="s">
        <v>1449</v>
      </c>
      <c r="K180" s="3"/>
      <c r="L180" s="9">
        <f t="shared" si="18"/>
        <v>0</v>
      </c>
      <c r="M180" s="9">
        <f t="shared" si="18"/>
        <v>0</v>
      </c>
      <c r="N180" s="2"/>
      <c r="O180" s="2"/>
      <c r="P180" s="4"/>
      <c r="Q180" s="3">
        <f t="shared" ref="Q180:Q211" si="19">R180+S180+T180</f>
        <v>0</v>
      </c>
      <c r="R180" s="3"/>
      <c r="S180" s="3"/>
      <c r="T180" s="3"/>
      <c r="U180" s="2"/>
      <c r="V180" s="2"/>
      <c r="W180" s="4"/>
      <c r="X180" s="1"/>
      <c r="Y180" s="1"/>
      <c r="Z180" s="1"/>
      <c r="AA180" s="2"/>
    </row>
    <row r="181" spans="1:27" ht="63" customHeight="1" x14ac:dyDescent="0.25">
      <c r="A181" s="35" t="s">
        <v>1563</v>
      </c>
      <c r="B181" s="6" t="s">
        <v>1718</v>
      </c>
      <c r="C181" s="1">
        <v>44625</v>
      </c>
      <c r="D181" s="4" t="s">
        <v>1530</v>
      </c>
      <c r="E181" s="6" t="s">
        <v>641</v>
      </c>
      <c r="F181" s="2" t="s">
        <v>641</v>
      </c>
      <c r="G181" s="1" t="s">
        <v>641</v>
      </c>
      <c r="H181" s="4" t="s">
        <v>641</v>
      </c>
      <c r="I181" s="2" t="s">
        <v>641</v>
      </c>
      <c r="J181" s="2" t="s">
        <v>1448</v>
      </c>
      <c r="K181" s="3"/>
      <c r="L181" s="9">
        <f t="shared" si="18"/>
        <v>0</v>
      </c>
      <c r="M181" s="9">
        <f t="shared" si="18"/>
        <v>0</v>
      </c>
      <c r="N181" s="2"/>
      <c r="O181" s="2"/>
      <c r="P181" s="4"/>
      <c r="Q181" s="3">
        <f t="shared" si="19"/>
        <v>0</v>
      </c>
      <c r="R181" s="3"/>
      <c r="S181" s="3"/>
      <c r="T181" s="3"/>
      <c r="U181" s="2"/>
      <c r="V181" s="2"/>
      <c r="W181" s="4"/>
      <c r="X181" s="1"/>
      <c r="Y181" s="1"/>
      <c r="Z181" s="1"/>
      <c r="AA181" s="2"/>
    </row>
    <row r="182" spans="1:27" ht="47.25" x14ac:dyDescent="0.25">
      <c r="A182" s="35" t="s">
        <v>1740</v>
      </c>
      <c r="B182" s="6" t="s">
        <v>1717</v>
      </c>
      <c r="C182" s="1">
        <v>44625</v>
      </c>
      <c r="D182" s="4" t="s">
        <v>1530</v>
      </c>
      <c r="E182" s="6" t="s">
        <v>641</v>
      </c>
      <c r="F182" s="2" t="s">
        <v>641</v>
      </c>
      <c r="G182" s="1" t="s">
        <v>641</v>
      </c>
      <c r="H182" s="4" t="s">
        <v>641</v>
      </c>
      <c r="I182" s="2" t="s">
        <v>641</v>
      </c>
      <c r="J182" s="2" t="s">
        <v>1400</v>
      </c>
      <c r="K182" s="3"/>
      <c r="L182" s="9">
        <f t="shared" si="18"/>
        <v>0</v>
      </c>
      <c r="M182" s="9">
        <f t="shared" si="18"/>
        <v>0</v>
      </c>
      <c r="N182" s="2"/>
      <c r="O182" s="2"/>
      <c r="P182" s="4"/>
      <c r="Q182" s="3">
        <f t="shared" si="19"/>
        <v>0</v>
      </c>
      <c r="R182" s="3"/>
      <c r="S182" s="3"/>
      <c r="T182" s="3"/>
      <c r="U182" s="2"/>
      <c r="V182" s="2"/>
      <c r="W182" s="4"/>
      <c r="X182" s="1"/>
      <c r="Y182" s="1"/>
      <c r="Z182" s="1"/>
      <c r="AA182" s="2"/>
    </row>
    <row r="183" spans="1:27" ht="204" customHeight="1" x14ac:dyDescent="0.25">
      <c r="A183" s="35" t="s">
        <v>1562</v>
      </c>
      <c r="B183" s="6" t="s">
        <v>1716</v>
      </c>
      <c r="C183" s="1">
        <v>44625</v>
      </c>
      <c r="D183" s="4">
        <v>545</v>
      </c>
      <c r="E183" s="6"/>
      <c r="F183" s="2"/>
      <c r="G183" s="1">
        <v>44645</v>
      </c>
      <c r="H183" s="4" t="s">
        <v>2093</v>
      </c>
      <c r="I183" s="2" t="s">
        <v>101</v>
      </c>
      <c r="J183" s="2" t="s">
        <v>952</v>
      </c>
      <c r="K183" s="3">
        <v>114074400</v>
      </c>
      <c r="L183" s="9">
        <f t="shared" si="18"/>
        <v>114074400</v>
      </c>
      <c r="M183" s="9">
        <f t="shared" si="18"/>
        <v>114074400</v>
      </c>
      <c r="N183" s="2" t="s">
        <v>1290</v>
      </c>
      <c r="O183" s="2" t="s">
        <v>693</v>
      </c>
      <c r="P183" s="4" t="s">
        <v>69</v>
      </c>
      <c r="Q183" s="3">
        <f t="shared" si="19"/>
        <v>17880</v>
      </c>
      <c r="R183" s="3">
        <v>17880</v>
      </c>
      <c r="S183" s="3"/>
      <c r="T183" s="3"/>
      <c r="U183" s="2" t="s">
        <v>2094</v>
      </c>
      <c r="V183" s="2" t="s">
        <v>681</v>
      </c>
      <c r="W183" s="4"/>
      <c r="X183" s="1">
        <v>44712</v>
      </c>
      <c r="Y183" s="1"/>
      <c r="Z183" s="1"/>
      <c r="AA183" s="2" t="s">
        <v>94</v>
      </c>
    </row>
    <row r="184" spans="1:27" ht="47.25" x14ac:dyDescent="0.25">
      <c r="A184" s="35" t="s">
        <v>1739</v>
      </c>
      <c r="B184" s="6" t="s">
        <v>1715</v>
      </c>
      <c r="C184" s="1">
        <v>44625</v>
      </c>
      <c r="D184" s="4" t="s">
        <v>1530</v>
      </c>
      <c r="E184" s="6" t="s">
        <v>641</v>
      </c>
      <c r="F184" s="2" t="s">
        <v>641</v>
      </c>
      <c r="G184" s="1" t="s">
        <v>641</v>
      </c>
      <c r="H184" s="4" t="s">
        <v>641</v>
      </c>
      <c r="I184" s="2" t="s">
        <v>641</v>
      </c>
      <c r="J184" s="2" t="s">
        <v>1434</v>
      </c>
      <c r="K184" s="3"/>
      <c r="L184" s="9">
        <f t="shared" si="18"/>
        <v>0</v>
      </c>
      <c r="M184" s="9">
        <f t="shared" si="18"/>
        <v>0</v>
      </c>
      <c r="N184" s="2"/>
      <c r="O184" s="2"/>
      <c r="P184" s="4"/>
      <c r="Q184" s="3">
        <f t="shared" si="19"/>
        <v>0</v>
      </c>
      <c r="R184" s="3"/>
      <c r="S184" s="3"/>
      <c r="T184" s="3"/>
      <c r="U184" s="2"/>
      <c r="V184" s="2"/>
      <c r="W184" s="4"/>
      <c r="X184" s="1"/>
      <c r="Y184" s="1"/>
      <c r="Z184" s="1"/>
      <c r="AA184" s="2"/>
    </row>
    <row r="185" spans="1:27" ht="31.5" x14ac:dyDescent="0.25">
      <c r="A185" s="35" t="s">
        <v>1568</v>
      </c>
      <c r="B185" s="6" t="s">
        <v>1714</v>
      </c>
      <c r="C185" s="1">
        <v>44625</v>
      </c>
      <c r="D185" s="4" t="s">
        <v>1530</v>
      </c>
      <c r="E185" s="6"/>
      <c r="F185" s="2"/>
      <c r="G185" s="1">
        <v>44645</v>
      </c>
      <c r="H185" s="4" t="s">
        <v>2101</v>
      </c>
      <c r="I185" s="2" t="s">
        <v>622</v>
      </c>
      <c r="J185" s="2" t="s">
        <v>1474</v>
      </c>
      <c r="K185" s="3">
        <v>7853216.3600000003</v>
      </c>
      <c r="L185" s="9">
        <f t="shared" si="18"/>
        <v>7853216.3600000003</v>
      </c>
      <c r="M185" s="9">
        <f t="shared" si="18"/>
        <v>7853216.3600000003</v>
      </c>
      <c r="N185" s="2" t="s">
        <v>2095</v>
      </c>
      <c r="O185" s="2" t="s">
        <v>1753</v>
      </c>
      <c r="P185" s="4" t="s">
        <v>69</v>
      </c>
      <c r="Q185" s="3">
        <f t="shared" si="19"/>
        <v>296236</v>
      </c>
      <c r="R185" s="3">
        <v>150000</v>
      </c>
      <c r="S185" s="3">
        <v>146236</v>
      </c>
      <c r="T185" s="3"/>
      <c r="U185" s="2"/>
      <c r="V185" s="2" t="s">
        <v>45</v>
      </c>
      <c r="W185" s="4"/>
      <c r="X185" s="1">
        <v>44743</v>
      </c>
      <c r="Y185" s="1">
        <v>44805</v>
      </c>
      <c r="Z185" s="1"/>
      <c r="AA185" s="2" t="s">
        <v>94</v>
      </c>
    </row>
    <row r="186" spans="1:27" ht="63" x14ac:dyDescent="0.25">
      <c r="A186" s="35" t="s">
        <v>1565</v>
      </c>
      <c r="B186" s="6" t="s">
        <v>1713</v>
      </c>
      <c r="C186" s="1">
        <v>44625</v>
      </c>
      <c r="D186" s="4" t="s">
        <v>1530</v>
      </c>
      <c r="E186" s="6"/>
      <c r="F186" s="2"/>
      <c r="G186" s="1">
        <v>44645</v>
      </c>
      <c r="H186" s="4" t="s">
        <v>2096</v>
      </c>
      <c r="I186" s="2" t="s">
        <v>622</v>
      </c>
      <c r="J186" s="2" t="s">
        <v>1529</v>
      </c>
      <c r="K186" s="3">
        <v>114127200</v>
      </c>
      <c r="L186" s="9">
        <f t="shared" si="18"/>
        <v>114127200</v>
      </c>
      <c r="M186" s="9">
        <f t="shared" si="18"/>
        <v>114127200</v>
      </c>
      <c r="N186" s="2" t="s">
        <v>2102</v>
      </c>
      <c r="O186" s="2" t="s">
        <v>2103</v>
      </c>
      <c r="P186" s="4" t="s">
        <v>69</v>
      </c>
      <c r="Q186" s="3">
        <f t="shared" si="19"/>
        <v>288200</v>
      </c>
      <c r="R186" s="3">
        <v>288200</v>
      </c>
      <c r="S186" s="3"/>
      <c r="T186" s="3"/>
      <c r="U186" s="2"/>
      <c r="V186" s="2" t="s">
        <v>45</v>
      </c>
      <c r="W186" s="4"/>
      <c r="X186" s="1">
        <v>44743</v>
      </c>
      <c r="Y186" s="1"/>
      <c r="Z186" s="1"/>
      <c r="AA186" s="2" t="s">
        <v>94</v>
      </c>
    </row>
    <row r="187" spans="1:27" ht="78.75" x14ac:dyDescent="0.25">
      <c r="A187" s="35" t="s">
        <v>1567</v>
      </c>
      <c r="B187" s="6" t="s">
        <v>1712</v>
      </c>
      <c r="C187" s="1">
        <v>44625</v>
      </c>
      <c r="D187" s="4" t="s">
        <v>1530</v>
      </c>
      <c r="E187" s="6"/>
      <c r="F187" s="2"/>
      <c r="G187" s="1">
        <v>44645</v>
      </c>
      <c r="H187" s="4" t="s">
        <v>2099</v>
      </c>
      <c r="I187" s="2" t="s">
        <v>622</v>
      </c>
      <c r="J187" s="2" t="s">
        <v>1473</v>
      </c>
      <c r="K187" s="3">
        <v>76136016.950000003</v>
      </c>
      <c r="L187" s="9">
        <f t="shared" si="18"/>
        <v>76136016.950000003</v>
      </c>
      <c r="M187" s="9">
        <f t="shared" si="18"/>
        <v>76136016.950000003</v>
      </c>
      <c r="N187" s="2" t="s">
        <v>2104</v>
      </c>
      <c r="O187" s="2" t="s">
        <v>693</v>
      </c>
      <c r="P187" s="4" t="s">
        <v>59</v>
      </c>
      <c r="Q187" s="3">
        <f t="shared" si="19"/>
        <v>1093123</v>
      </c>
      <c r="R187" s="3">
        <v>550000</v>
      </c>
      <c r="S187" s="3">
        <v>543123</v>
      </c>
      <c r="T187" s="3"/>
      <c r="U187" s="2"/>
      <c r="V187" s="2" t="s">
        <v>45</v>
      </c>
      <c r="W187" s="4"/>
      <c r="X187" s="1">
        <v>44743</v>
      </c>
      <c r="Y187" s="1">
        <v>44805</v>
      </c>
      <c r="Z187" s="1"/>
      <c r="AA187" s="2" t="s">
        <v>94</v>
      </c>
    </row>
    <row r="188" spans="1:27" ht="110.25" x14ac:dyDescent="0.25">
      <c r="A188" s="35" t="s">
        <v>1566</v>
      </c>
      <c r="B188" s="6" t="s">
        <v>1699</v>
      </c>
      <c r="C188" s="1">
        <v>44625</v>
      </c>
      <c r="D188" s="4" t="s">
        <v>1530</v>
      </c>
      <c r="E188" s="6"/>
      <c r="F188" s="2"/>
      <c r="G188" s="1">
        <v>44645</v>
      </c>
      <c r="H188" s="4" t="s">
        <v>2100</v>
      </c>
      <c r="I188" s="2" t="s">
        <v>622</v>
      </c>
      <c r="J188" s="2" t="s">
        <v>1472</v>
      </c>
      <c r="K188" s="3">
        <v>105892851.12</v>
      </c>
      <c r="L188" s="9">
        <f t="shared" si="18"/>
        <v>105892851.12</v>
      </c>
      <c r="M188" s="9">
        <f t="shared" si="18"/>
        <v>105892851.12</v>
      </c>
      <c r="N188" s="2" t="s">
        <v>2087</v>
      </c>
      <c r="O188" s="2" t="s">
        <v>693</v>
      </c>
      <c r="P188" s="4" t="s">
        <v>69</v>
      </c>
      <c r="Q188" s="3">
        <f t="shared" si="19"/>
        <v>1266964</v>
      </c>
      <c r="R188" s="3">
        <v>700000</v>
      </c>
      <c r="S188" s="3">
        <v>566964</v>
      </c>
      <c r="T188" s="3"/>
      <c r="U188" s="2"/>
      <c r="V188" s="2" t="s">
        <v>45</v>
      </c>
      <c r="W188" s="4"/>
      <c r="X188" s="1">
        <v>44743</v>
      </c>
      <c r="Y188" s="1">
        <v>44805</v>
      </c>
      <c r="Z188" s="1"/>
      <c r="AA188" s="2" t="s">
        <v>94</v>
      </c>
    </row>
    <row r="189" spans="1:27" ht="31.5" x14ac:dyDescent="0.25">
      <c r="A189" s="35" t="s">
        <v>1738</v>
      </c>
      <c r="B189" s="6" t="s">
        <v>1711</v>
      </c>
      <c r="C189" s="1">
        <v>44625</v>
      </c>
      <c r="D189" s="4" t="s">
        <v>1530</v>
      </c>
      <c r="E189" s="6" t="s">
        <v>641</v>
      </c>
      <c r="F189" s="2" t="s">
        <v>641</v>
      </c>
      <c r="G189" s="1" t="s">
        <v>641</v>
      </c>
      <c r="H189" s="4" t="s">
        <v>641</v>
      </c>
      <c r="I189" s="2" t="s">
        <v>641</v>
      </c>
      <c r="J189" s="2" t="s">
        <v>1350</v>
      </c>
      <c r="K189" s="3"/>
      <c r="L189" s="9">
        <f t="shared" si="18"/>
        <v>0</v>
      </c>
      <c r="M189" s="9">
        <f t="shared" si="18"/>
        <v>0</v>
      </c>
      <c r="N189" s="2"/>
      <c r="O189" s="2"/>
      <c r="P189" s="4"/>
      <c r="Q189" s="3">
        <f t="shared" si="19"/>
        <v>0</v>
      </c>
      <c r="R189" s="3"/>
      <c r="S189" s="3"/>
      <c r="T189" s="3"/>
      <c r="U189" s="2"/>
      <c r="V189" s="2"/>
      <c r="W189" s="4"/>
      <c r="X189" s="1"/>
      <c r="Y189" s="1"/>
      <c r="Z189" s="1"/>
      <c r="AA189" s="2"/>
    </row>
    <row r="190" spans="1:27" ht="78.75" x14ac:dyDescent="0.25">
      <c r="A190" s="35" t="s">
        <v>1737</v>
      </c>
      <c r="B190" s="6" t="s">
        <v>1710</v>
      </c>
      <c r="C190" s="1">
        <v>44625</v>
      </c>
      <c r="D190" s="4">
        <v>545</v>
      </c>
      <c r="E190" s="6" t="s">
        <v>641</v>
      </c>
      <c r="F190" s="2" t="s">
        <v>641</v>
      </c>
      <c r="G190" s="1" t="s">
        <v>641</v>
      </c>
      <c r="H190" s="4" t="s">
        <v>641</v>
      </c>
      <c r="I190" s="2" t="s">
        <v>641</v>
      </c>
      <c r="J190" s="2" t="s">
        <v>1349</v>
      </c>
      <c r="K190" s="3"/>
      <c r="L190" s="9">
        <f t="shared" ref="L190:M209" si="20">K190</f>
        <v>0</v>
      </c>
      <c r="M190" s="9">
        <f t="shared" si="20"/>
        <v>0</v>
      </c>
      <c r="N190" s="2"/>
      <c r="O190" s="2"/>
      <c r="P190" s="4"/>
      <c r="Q190" s="3">
        <f t="shared" si="19"/>
        <v>0</v>
      </c>
      <c r="R190" s="3"/>
      <c r="S190" s="3"/>
      <c r="T190" s="3"/>
      <c r="U190" s="2"/>
      <c r="V190" s="2"/>
      <c r="W190" s="4"/>
      <c r="X190" s="1"/>
      <c r="Y190" s="1"/>
      <c r="Z190" s="1"/>
      <c r="AA190" s="2"/>
    </row>
    <row r="191" spans="1:27" ht="63" x14ac:dyDescent="0.25">
      <c r="A191" s="35" t="s">
        <v>1736</v>
      </c>
      <c r="B191" s="6" t="s">
        <v>1709</v>
      </c>
      <c r="C191" s="1">
        <v>44625</v>
      </c>
      <c r="D191" s="4">
        <v>1688</v>
      </c>
      <c r="E191" s="6"/>
      <c r="F191" s="2"/>
      <c r="G191" s="1">
        <v>44645</v>
      </c>
      <c r="H191" s="4" t="s">
        <v>2097</v>
      </c>
      <c r="I191" s="2" t="s">
        <v>2075</v>
      </c>
      <c r="J191" s="2" t="s">
        <v>1432</v>
      </c>
      <c r="K191" s="3">
        <v>91064307.400000006</v>
      </c>
      <c r="L191" s="9">
        <f t="shared" si="20"/>
        <v>91064307.400000006</v>
      </c>
      <c r="M191" s="9">
        <f t="shared" si="20"/>
        <v>91064307.400000006</v>
      </c>
      <c r="N191" s="2" t="s">
        <v>2076</v>
      </c>
      <c r="O191" s="2" t="s">
        <v>849</v>
      </c>
      <c r="P191" s="4" t="s">
        <v>592</v>
      </c>
      <c r="Q191" s="3">
        <f t="shared" si="19"/>
        <v>6062870</v>
      </c>
      <c r="R191" s="3">
        <v>3031500</v>
      </c>
      <c r="S191" s="3">
        <v>3031370</v>
      </c>
      <c r="T191" s="3"/>
      <c r="U191" s="2"/>
      <c r="V191" s="2" t="s">
        <v>45</v>
      </c>
      <c r="W191" s="4"/>
      <c r="X191" s="1">
        <v>44727</v>
      </c>
      <c r="Y191" s="1">
        <v>44880</v>
      </c>
      <c r="Z191" s="1"/>
      <c r="AA191" s="2" t="s">
        <v>94</v>
      </c>
    </row>
    <row r="192" spans="1:27" ht="47.25" x14ac:dyDescent="0.25">
      <c r="A192" s="35" t="s">
        <v>1560</v>
      </c>
      <c r="B192" s="6" t="s">
        <v>1708</v>
      </c>
      <c r="C192" s="1">
        <v>44625</v>
      </c>
      <c r="D192" s="4" t="s">
        <v>63</v>
      </c>
      <c r="E192" s="6"/>
      <c r="F192" s="2"/>
      <c r="G192" s="1">
        <v>44645</v>
      </c>
      <c r="H192" s="4" t="s">
        <v>2098</v>
      </c>
      <c r="I192" s="2" t="s">
        <v>622</v>
      </c>
      <c r="J192" s="2" t="s">
        <v>1475</v>
      </c>
      <c r="K192" s="3">
        <v>47133191.100000001</v>
      </c>
      <c r="L192" s="9">
        <f t="shared" si="20"/>
        <v>47133191.100000001</v>
      </c>
      <c r="M192" s="9">
        <f t="shared" si="20"/>
        <v>47133191.100000001</v>
      </c>
      <c r="N192" s="2" t="s">
        <v>2085</v>
      </c>
      <c r="O192" s="2" t="s">
        <v>670</v>
      </c>
      <c r="P192" s="4" t="s">
        <v>69</v>
      </c>
      <c r="Q192" s="3">
        <f t="shared" si="19"/>
        <v>715766</v>
      </c>
      <c r="R192" s="3">
        <v>715766</v>
      </c>
      <c r="S192" s="3"/>
      <c r="T192" s="3"/>
      <c r="U192" s="2"/>
      <c r="V192" s="2" t="s">
        <v>45</v>
      </c>
      <c r="W192" s="4"/>
      <c r="X192" s="1">
        <v>44666</v>
      </c>
      <c r="Y192" s="1"/>
      <c r="Z192" s="1"/>
      <c r="AA192" s="2" t="s">
        <v>94</v>
      </c>
    </row>
    <row r="193" spans="1:27" ht="31.5" x14ac:dyDescent="0.25">
      <c r="A193" s="35" t="s">
        <v>1561</v>
      </c>
      <c r="B193" s="6" t="s">
        <v>1698</v>
      </c>
      <c r="C193" s="1">
        <v>44625</v>
      </c>
      <c r="D193" s="4" t="s">
        <v>63</v>
      </c>
      <c r="E193" s="6"/>
      <c r="F193" s="2"/>
      <c r="G193" s="1">
        <v>44648</v>
      </c>
      <c r="H193" s="4" t="s">
        <v>2194</v>
      </c>
      <c r="I193" s="2" t="s">
        <v>2088</v>
      </c>
      <c r="J193" s="2" t="s">
        <v>2195</v>
      </c>
      <c r="K193" s="3">
        <v>211894.27</v>
      </c>
      <c r="L193" s="9">
        <f t="shared" si="20"/>
        <v>211894.27</v>
      </c>
      <c r="M193" s="9">
        <f t="shared" si="20"/>
        <v>211894.27</v>
      </c>
      <c r="N193" s="2" t="s">
        <v>2089</v>
      </c>
      <c r="O193" s="2" t="s">
        <v>693</v>
      </c>
      <c r="P193" s="4" t="s">
        <v>69</v>
      </c>
      <c r="Q193" s="3">
        <f t="shared" si="19"/>
        <v>159319</v>
      </c>
      <c r="R193" s="3">
        <v>159319</v>
      </c>
      <c r="S193" s="3"/>
      <c r="T193" s="3"/>
      <c r="U193" s="2"/>
      <c r="V193" s="2" t="s">
        <v>45</v>
      </c>
      <c r="W193" s="4"/>
      <c r="X193" s="1">
        <v>44666</v>
      </c>
      <c r="Y193" s="1"/>
      <c r="Z193" s="1"/>
      <c r="AA193" s="2" t="s">
        <v>94</v>
      </c>
    </row>
    <row r="194" spans="1:27" ht="162.75" customHeight="1" x14ac:dyDescent="0.25">
      <c r="A194" s="35" t="s">
        <v>1653</v>
      </c>
      <c r="B194" s="6" t="s">
        <v>1654</v>
      </c>
      <c r="C194" s="1">
        <v>44629</v>
      </c>
      <c r="D194" s="4">
        <v>545</v>
      </c>
      <c r="E194" s="6"/>
      <c r="F194" s="40" t="s">
        <v>2344</v>
      </c>
      <c r="G194" s="1">
        <v>44656</v>
      </c>
      <c r="H194" s="4" t="s">
        <v>2345</v>
      </c>
      <c r="I194" s="2" t="s">
        <v>977</v>
      </c>
      <c r="J194" s="2" t="s">
        <v>1398</v>
      </c>
      <c r="K194" s="3">
        <v>477640663.5</v>
      </c>
      <c r="L194" s="9">
        <f t="shared" si="20"/>
        <v>477640663.5</v>
      </c>
      <c r="M194" s="9">
        <f t="shared" si="20"/>
        <v>477640663.5</v>
      </c>
      <c r="N194" s="2" t="s">
        <v>1469</v>
      </c>
      <c r="O194" s="2" t="s">
        <v>1470</v>
      </c>
      <c r="P194" s="4" t="s">
        <v>812</v>
      </c>
      <c r="Q194" s="3">
        <f t="shared" si="19"/>
        <v>1434</v>
      </c>
      <c r="R194" s="3">
        <v>1434</v>
      </c>
      <c r="S194" s="3"/>
      <c r="T194" s="3"/>
      <c r="U194" s="2" t="s">
        <v>2348</v>
      </c>
      <c r="V194" s="2" t="s">
        <v>61</v>
      </c>
      <c r="W194" s="4"/>
      <c r="X194" s="1">
        <v>44682</v>
      </c>
      <c r="Y194" s="1"/>
      <c r="Z194" s="1"/>
      <c r="AA194" s="2" t="s">
        <v>94</v>
      </c>
    </row>
    <row r="195" spans="1:27" ht="75" x14ac:dyDescent="0.25">
      <c r="A195" s="35" t="s">
        <v>1735</v>
      </c>
      <c r="B195" s="6" t="s">
        <v>1707</v>
      </c>
      <c r="C195" s="1">
        <v>44629</v>
      </c>
      <c r="D195" s="4">
        <v>545</v>
      </c>
      <c r="E195" s="6"/>
      <c r="F195" s="40" t="s">
        <v>2347</v>
      </c>
      <c r="G195" s="1">
        <v>44656</v>
      </c>
      <c r="H195" s="4" t="s">
        <v>2346</v>
      </c>
      <c r="I195" s="2" t="s">
        <v>977</v>
      </c>
      <c r="J195" s="2" t="s">
        <v>1450</v>
      </c>
      <c r="K195" s="3">
        <v>350403053</v>
      </c>
      <c r="L195" s="9">
        <f t="shared" si="20"/>
        <v>350403053</v>
      </c>
      <c r="M195" s="9">
        <f t="shared" si="20"/>
        <v>350403053</v>
      </c>
      <c r="N195" s="2" t="s">
        <v>1469</v>
      </c>
      <c r="O195" s="2" t="s">
        <v>1470</v>
      </c>
      <c r="P195" s="4" t="s">
        <v>812</v>
      </c>
      <c r="Q195" s="3">
        <f t="shared" si="19"/>
        <v>1052</v>
      </c>
      <c r="R195" s="3">
        <v>1052</v>
      </c>
      <c r="S195" s="3"/>
      <c r="T195" s="3"/>
      <c r="U195" s="2" t="s">
        <v>2086</v>
      </c>
      <c r="V195" s="2" t="s">
        <v>61</v>
      </c>
      <c r="W195" s="4"/>
      <c r="X195" s="1">
        <v>44727</v>
      </c>
      <c r="Y195" s="1"/>
      <c r="Z195" s="1"/>
      <c r="AA195" s="2" t="s">
        <v>94</v>
      </c>
    </row>
    <row r="196" spans="1:27" ht="75" x14ac:dyDescent="0.25">
      <c r="A196" s="35" t="s">
        <v>1734</v>
      </c>
      <c r="B196" s="6" t="s">
        <v>1706</v>
      </c>
      <c r="C196" s="1">
        <v>44629</v>
      </c>
      <c r="D196" s="4" t="s">
        <v>1530</v>
      </c>
      <c r="E196" s="6"/>
      <c r="F196" s="40" t="s">
        <v>2272</v>
      </c>
      <c r="G196" s="1">
        <v>44652</v>
      </c>
      <c r="H196" s="4" t="s">
        <v>2273</v>
      </c>
      <c r="I196" s="2" t="s">
        <v>1293</v>
      </c>
      <c r="J196" s="2" t="s">
        <v>1526</v>
      </c>
      <c r="K196" s="3">
        <v>12258811.35</v>
      </c>
      <c r="L196" s="9">
        <f t="shared" si="20"/>
        <v>12258811.35</v>
      </c>
      <c r="M196" s="9">
        <f t="shared" si="20"/>
        <v>12258811.35</v>
      </c>
      <c r="N196" s="2" t="s">
        <v>2283</v>
      </c>
      <c r="O196" s="2" t="s">
        <v>2284</v>
      </c>
      <c r="P196" s="4" t="s">
        <v>812</v>
      </c>
      <c r="Q196" s="3">
        <f t="shared" si="19"/>
        <v>91395</v>
      </c>
      <c r="R196" s="3">
        <v>26400</v>
      </c>
      <c r="S196" s="3">
        <v>64995</v>
      </c>
      <c r="T196" s="3"/>
      <c r="U196" s="2"/>
      <c r="V196" s="2" t="s">
        <v>2285</v>
      </c>
      <c r="W196" s="4"/>
      <c r="X196" s="1">
        <v>44743</v>
      </c>
      <c r="Y196" s="1">
        <v>44835</v>
      </c>
      <c r="Z196" s="1"/>
      <c r="AA196" s="2" t="s">
        <v>94</v>
      </c>
    </row>
    <row r="197" spans="1:27" ht="126" x14ac:dyDescent="0.25">
      <c r="A197" s="35" t="s">
        <v>1733</v>
      </c>
      <c r="B197" s="6" t="s">
        <v>1705</v>
      </c>
      <c r="C197" s="1">
        <v>44629</v>
      </c>
      <c r="D197" s="4" t="s">
        <v>1530</v>
      </c>
      <c r="E197" s="6" t="s">
        <v>641</v>
      </c>
      <c r="F197" s="2" t="s">
        <v>641</v>
      </c>
      <c r="G197" s="1" t="s">
        <v>641</v>
      </c>
      <c r="H197" s="4" t="s">
        <v>641</v>
      </c>
      <c r="I197" s="2" t="s">
        <v>641</v>
      </c>
      <c r="J197" s="2" t="s">
        <v>1524</v>
      </c>
      <c r="K197" s="3"/>
      <c r="L197" s="9">
        <f t="shared" si="20"/>
        <v>0</v>
      </c>
      <c r="M197" s="9">
        <f t="shared" si="20"/>
        <v>0</v>
      </c>
      <c r="N197" s="2"/>
      <c r="O197" s="2"/>
      <c r="P197" s="4"/>
      <c r="Q197" s="3">
        <f t="shared" si="19"/>
        <v>0</v>
      </c>
      <c r="R197" s="3"/>
      <c r="S197" s="3"/>
      <c r="T197" s="3"/>
      <c r="U197" s="2"/>
      <c r="V197" s="2"/>
      <c r="W197" s="4"/>
      <c r="X197" s="1"/>
      <c r="Y197" s="1"/>
      <c r="Z197" s="1"/>
      <c r="AA197" s="2"/>
    </row>
    <row r="198" spans="1:27" ht="75" x14ac:dyDescent="0.25">
      <c r="A198" s="35" t="s">
        <v>1732</v>
      </c>
      <c r="B198" s="6" t="s">
        <v>1704</v>
      </c>
      <c r="C198" s="1">
        <v>44629</v>
      </c>
      <c r="D198" s="4" t="s">
        <v>63</v>
      </c>
      <c r="E198" s="6"/>
      <c r="F198" s="40" t="s">
        <v>2269</v>
      </c>
      <c r="G198" s="1">
        <v>44650</v>
      </c>
      <c r="H198" s="6" t="s">
        <v>2270</v>
      </c>
      <c r="I198" s="2" t="s">
        <v>104</v>
      </c>
      <c r="J198" s="2" t="s">
        <v>1476</v>
      </c>
      <c r="K198" s="3">
        <v>15237750</v>
      </c>
      <c r="L198" s="9">
        <f t="shared" si="20"/>
        <v>15237750</v>
      </c>
      <c r="M198" s="9">
        <f t="shared" si="20"/>
        <v>15237750</v>
      </c>
      <c r="N198" s="2" t="s">
        <v>2271</v>
      </c>
      <c r="O198" s="2" t="s">
        <v>670</v>
      </c>
      <c r="P198" s="4" t="s">
        <v>69</v>
      </c>
      <c r="Q198" s="3">
        <f t="shared" si="19"/>
        <v>55410</v>
      </c>
      <c r="R198" s="3">
        <v>55410</v>
      </c>
      <c r="S198" s="3"/>
      <c r="T198" s="3"/>
      <c r="U198" s="2"/>
      <c r="V198" s="2" t="s">
        <v>2068</v>
      </c>
      <c r="W198" s="4"/>
      <c r="X198" s="1">
        <v>44727</v>
      </c>
      <c r="Y198" s="1"/>
      <c r="Z198" s="1"/>
      <c r="AA198" s="2" t="s">
        <v>94</v>
      </c>
    </row>
    <row r="199" spans="1:27" ht="189" x14ac:dyDescent="0.25">
      <c r="A199" s="35" t="s">
        <v>1731</v>
      </c>
      <c r="B199" s="6" t="s">
        <v>1703</v>
      </c>
      <c r="C199" s="1">
        <v>44629</v>
      </c>
      <c r="D199" s="4" t="s">
        <v>1530</v>
      </c>
      <c r="E199" s="6"/>
      <c r="F199" s="40" t="s">
        <v>2286</v>
      </c>
      <c r="G199" s="1">
        <v>44652</v>
      </c>
      <c r="H199" s="6" t="s">
        <v>2287</v>
      </c>
      <c r="I199" s="2" t="s">
        <v>1573</v>
      </c>
      <c r="J199" s="2" t="s">
        <v>1471</v>
      </c>
      <c r="K199" s="3">
        <v>53021375.68</v>
      </c>
      <c r="L199" s="9">
        <f t="shared" si="20"/>
        <v>53021375.68</v>
      </c>
      <c r="M199" s="9">
        <f t="shared" si="20"/>
        <v>53021375.68</v>
      </c>
      <c r="N199" s="2" t="s">
        <v>2290</v>
      </c>
      <c r="O199" s="2" t="s">
        <v>2289</v>
      </c>
      <c r="P199" s="4" t="s">
        <v>69</v>
      </c>
      <c r="Q199" s="3">
        <f t="shared" si="19"/>
        <v>177632</v>
      </c>
      <c r="R199" s="3">
        <v>89000</v>
      </c>
      <c r="S199" s="3">
        <v>88632</v>
      </c>
      <c r="T199" s="3"/>
      <c r="U199" s="2"/>
      <c r="V199" s="2" t="s">
        <v>45</v>
      </c>
      <c r="W199" s="4"/>
      <c r="X199" s="1">
        <v>44743</v>
      </c>
      <c r="Y199" s="1">
        <v>44805</v>
      </c>
      <c r="Z199" s="1"/>
      <c r="AA199" s="2" t="s">
        <v>94</v>
      </c>
    </row>
    <row r="200" spans="1:27" ht="157.5" x14ac:dyDescent="0.25">
      <c r="A200" s="35" t="s">
        <v>1730</v>
      </c>
      <c r="B200" s="6" t="s">
        <v>1645</v>
      </c>
      <c r="C200" s="1">
        <v>44629</v>
      </c>
      <c r="D200" s="4">
        <v>545</v>
      </c>
      <c r="E200" s="6"/>
      <c r="F200" s="40" t="s">
        <v>2320</v>
      </c>
      <c r="G200" s="1">
        <v>44655</v>
      </c>
      <c r="H200" s="62" t="s">
        <v>2323</v>
      </c>
      <c r="I200" s="2" t="s">
        <v>977</v>
      </c>
      <c r="J200" s="2" t="s">
        <v>1399</v>
      </c>
      <c r="K200" s="3">
        <v>297775978.5</v>
      </c>
      <c r="L200" s="9">
        <f t="shared" si="20"/>
        <v>297775978.5</v>
      </c>
      <c r="M200" s="9">
        <f t="shared" si="20"/>
        <v>297775978.5</v>
      </c>
      <c r="N200" s="2" t="s">
        <v>1469</v>
      </c>
      <c r="O200" s="2" t="s">
        <v>1470</v>
      </c>
      <c r="P200" s="4" t="s">
        <v>812</v>
      </c>
      <c r="Q200" s="3">
        <f t="shared" si="19"/>
        <v>894</v>
      </c>
      <c r="R200" s="3">
        <v>894</v>
      </c>
      <c r="S200" s="3"/>
      <c r="T200" s="3"/>
      <c r="U200" s="2" t="s">
        <v>2321</v>
      </c>
      <c r="V200" s="2" t="s">
        <v>61</v>
      </c>
      <c r="W200" s="4"/>
      <c r="X200" s="1">
        <v>44701</v>
      </c>
      <c r="Y200" s="1"/>
      <c r="Z200" s="1"/>
      <c r="AA200" s="2" t="s">
        <v>94</v>
      </c>
    </row>
    <row r="201" spans="1:27" ht="78.75" x14ac:dyDescent="0.25">
      <c r="A201" s="35" t="s">
        <v>1729</v>
      </c>
      <c r="B201" s="6" t="s">
        <v>1702</v>
      </c>
      <c r="C201" s="1">
        <v>44629</v>
      </c>
      <c r="D201" s="4" t="s">
        <v>1530</v>
      </c>
      <c r="E201" s="6"/>
      <c r="F201" s="40" t="s">
        <v>2322</v>
      </c>
      <c r="G201" s="1">
        <v>44655</v>
      </c>
      <c r="H201" s="4" t="s">
        <v>2325</v>
      </c>
      <c r="I201" s="2" t="s">
        <v>2296</v>
      </c>
      <c r="J201" s="2" t="s">
        <v>1537</v>
      </c>
      <c r="K201" s="3">
        <v>8533000.3200000003</v>
      </c>
      <c r="L201" s="9">
        <f t="shared" si="20"/>
        <v>8533000.3200000003</v>
      </c>
      <c r="M201" s="9">
        <f t="shared" si="20"/>
        <v>8533000.3200000003</v>
      </c>
      <c r="N201" s="2" t="s">
        <v>2326</v>
      </c>
      <c r="O201" s="2" t="s">
        <v>2327</v>
      </c>
      <c r="P201" s="4" t="s">
        <v>812</v>
      </c>
      <c r="Q201" s="3">
        <f t="shared" si="19"/>
        <v>90912</v>
      </c>
      <c r="R201" s="3">
        <v>90912</v>
      </c>
      <c r="S201" s="3"/>
      <c r="T201" s="3"/>
      <c r="U201" s="2"/>
      <c r="V201" s="2" t="s">
        <v>45</v>
      </c>
      <c r="W201" s="4"/>
      <c r="X201" s="1">
        <v>44743</v>
      </c>
      <c r="Y201" s="1"/>
      <c r="Z201" s="1"/>
      <c r="AA201" s="2" t="s">
        <v>94</v>
      </c>
    </row>
    <row r="202" spans="1:27" ht="126" x14ac:dyDescent="0.25">
      <c r="A202" s="35" t="s">
        <v>1728</v>
      </c>
      <c r="B202" s="6" t="s">
        <v>1701</v>
      </c>
      <c r="C202" s="1">
        <v>44629</v>
      </c>
      <c r="D202" s="4" t="s">
        <v>1530</v>
      </c>
      <c r="E202" s="6"/>
      <c r="F202" s="40" t="s">
        <v>2291</v>
      </c>
      <c r="G202" s="1">
        <v>44652</v>
      </c>
      <c r="H202" s="4" t="s">
        <v>2288</v>
      </c>
      <c r="I202" s="2" t="s">
        <v>1573</v>
      </c>
      <c r="J202" s="2" t="s">
        <v>1523</v>
      </c>
      <c r="K202" s="3">
        <v>58225539.009999998</v>
      </c>
      <c r="L202" s="9">
        <f t="shared" si="20"/>
        <v>58225539.009999998</v>
      </c>
      <c r="M202" s="9">
        <f t="shared" si="20"/>
        <v>58225539.009999998</v>
      </c>
      <c r="N202" s="2" t="s">
        <v>2293</v>
      </c>
      <c r="O202" s="2" t="s">
        <v>2294</v>
      </c>
      <c r="P202" s="4" t="s">
        <v>69</v>
      </c>
      <c r="Q202" s="3">
        <f t="shared" si="19"/>
        <v>146299</v>
      </c>
      <c r="R202" s="3">
        <v>75000</v>
      </c>
      <c r="S202" s="3">
        <v>71299</v>
      </c>
      <c r="T202" s="3"/>
      <c r="U202" s="2"/>
      <c r="V202" s="2" t="s">
        <v>45</v>
      </c>
      <c r="W202" s="4"/>
      <c r="X202" s="1">
        <v>44743</v>
      </c>
      <c r="Y202" s="1">
        <v>44805</v>
      </c>
      <c r="Z202" s="1"/>
      <c r="AA202" s="2" t="s">
        <v>94</v>
      </c>
    </row>
    <row r="203" spans="1:27" ht="141.75" x14ac:dyDescent="0.25">
      <c r="A203" s="35" t="s">
        <v>1727</v>
      </c>
      <c r="B203" s="6" t="s">
        <v>1644</v>
      </c>
      <c r="C203" s="1">
        <v>44629</v>
      </c>
      <c r="D203" s="4">
        <v>545</v>
      </c>
      <c r="E203" s="6"/>
      <c r="F203" s="40" t="s">
        <v>2328</v>
      </c>
      <c r="G203" s="1">
        <v>44655</v>
      </c>
      <c r="H203" s="4" t="s">
        <v>2324</v>
      </c>
      <c r="I203" s="2" t="s">
        <v>977</v>
      </c>
      <c r="J203" s="2" t="s">
        <v>1398</v>
      </c>
      <c r="K203" s="3">
        <v>298442144</v>
      </c>
      <c r="L203" s="9">
        <f t="shared" si="20"/>
        <v>298442144</v>
      </c>
      <c r="M203" s="9">
        <f t="shared" si="20"/>
        <v>298442144</v>
      </c>
      <c r="N203" s="2" t="s">
        <v>1469</v>
      </c>
      <c r="O203" s="2" t="s">
        <v>1470</v>
      </c>
      <c r="P203" s="4" t="s">
        <v>812</v>
      </c>
      <c r="Q203" s="3">
        <f t="shared" si="19"/>
        <v>896</v>
      </c>
      <c r="R203" s="3">
        <v>896</v>
      </c>
      <c r="S203" s="3"/>
      <c r="T203" s="3"/>
      <c r="U203" s="2" t="s">
        <v>2330</v>
      </c>
      <c r="V203" s="2" t="s">
        <v>61</v>
      </c>
      <c r="W203" s="4"/>
      <c r="X203" s="1">
        <v>44701</v>
      </c>
      <c r="Y203" s="1"/>
      <c r="Z203" s="1"/>
      <c r="AA203" s="2" t="s">
        <v>94</v>
      </c>
    </row>
    <row r="204" spans="1:27" ht="94.5" x14ac:dyDescent="0.25">
      <c r="A204" s="35" t="s">
        <v>1726</v>
      </c>
      <c r="B204" s="6" t="s">
        <v>1700</v>
      </c>
      <c r="C204" s="1">
        <v>44629</v>
      </c>
      <c r="D204" s="4" t="s">
        <v>1530</v>
      </c>
      <c r="E204" s="6" t="s">
        <v>641</v>
      </c>
      <c r="F204" s="2" t="s">
        <v>641</v>
      </c>
      <c r="G204" s="1" t="s">
        <v>641</v>
      </c>
      <c r="H204" s="4" t="s">
        <v>641</v>
      </c>
      <c r="I204" s="2" t="s">
        <v>641</v>
      </c>
      <c r="J204" s="2" t="s">
        <v>1433</v>
      </c>
      <c r="K204" s="3" t="s">
        <v>641</v>
      </c>
      <c r="L204" s="9" t="str">
        <f t="shared" si="20"/>
        <v>нет заявок</v>
      </c>
      <c r="M204" s="9" t="str">
        <f t="shared" si="20"/>
        <v>нет заявок</v>
      </c>
      <c r="N204" s="2"/>
      <c r="O204" s="2"/>
      <c r="P204" s="4"/>
      <c r="Q204" s="3">
        <f t="shared" si="19"/>
        <v>0</v>
      </c>
      <c r="R204" s="3"/>
      <c r="S204" s="3"/>
      <c r="T204" s="3"/>
      <c r="U204" s="2"/>
      <c r="V204" s="2"/>
      <c r="W204" s="4"/>
      <c r="X204" s="1"/>
      <c r="Y204" s="1"/>
      <c r="Z204" s="1"/>
      <c r="AA204" s="2"/>
    </row>
    <row r="205" spans="1:27" ht="110.25" x14ac:dyDescent="0.25">
      <c r="A205" s="35" t="s">
        <v>1652</v>
      </c>
      <c r="B205" s="6" t="s">
        <v>1643</v>
      </c>
      <c r="C205" s="1">
        <v>44629</v>
      </c>
      <c r="D205" s="4">
        <v>545</v>
      </c>
      <c r="E205" s="6"/>
      <c r="F205" s="40" t="s">
        <v>2250</v>
      </c>
      <c r="G205" s="1">
        <v>44649</v>
      </c>
      <c r="H205" s="6" t="s">
        <v>2251</v>
      </c>
      <c r="I205" s="2" t="s">
        <v>977</v>
      </c>
      <c r="J205" s="2" t="s">
        <v>1398</v>
      </c>
      <c r="K205" s="3">
        <v>293778985.5</v>
      </c>
      <c r="L205" s="9">
        <f t="shared" si="20"/>
        <v>293778985.5</v>
      </c>
      <c r="M205" s="9">
        <f t="shared" si="20"/>
        <v>293778985.5</v>
      </c>
      <c r="N205" s="2" t="s">
        <v>1469</v>
      </c>
      <c r="O205" s="2" t="s">
        <v>1470</v>
      </c>
      <c r="P205" s="4" t="s">
        <v>812</v>
      </c>
      <c r="Q205" s="3">
        <f t="shared" si="19"/>
        <v>882</v>
      </c>
      <c r="R205" s="3">
        <v>882</v>
      </c>
      <c r="S205" s="3"/>
      <c r="T205" s="3"/>
      <c r="U205" s="2" t="s">
        <v>2252</v>
      </c>
      <c r="V205" s="2" t="s">
        <v>61</v>
      </c>
      <c r="W205" s="4"/>
      <c r="X205" s="1">
        <v>44666</v>
      </c>
      <c r="Y205" s="1"/>
      <c r="Z205" s="1"/>
      <c r="AA205" s="2" t="s">
        <v>94</v>
      </c>
    </row>
    <row r="206" spans="1:27" ht="220.5" x14ac:dyDescent="0.25">
      <c r="A206" s="35" t="s">
        <v>1725</v>
      </c>
      <c r="B206" s="6" t="s">
        <v>1642</v>
      </c>
      <c r="C206" s="1">
        <v>44629</v>
      </c>
      <c r="D206" s="4" t="s">
        <v>1530</v>
      </c>
      <c r="E206" s="6"/>
      <c r="F206" s="40" t="s">
        <v>2295</v>
      </c>
      <c r="G206" s="1">
        <v>44652</v>
      </c>
      <c r="H206" s="4" t="s">
        <v>2292</v>
      </c>
      <c r="I206" s="2" t="s">
        <v>2296</v>
      </c>
      <c r="J206" s="2" t="s">
        <v>1525</v>
      </c>
      <c r="K206" s="3">
        <v>179630600</v>
      </c>
      <c r="L206" s="9">
        <f t="shared" si="20"/>
        <v>179630600</v>
      </c>
      <c r="M206" s="9">
        <f t="shared" si="20"/>
        <v>179630600</v>
      </c>
      <c r="N206" s="2" t="s">
        <v>2297</v>
      </c>
      <c r="O206" s="2" t="s">
        <v>2298</v>
      </c>
      <c r="P206" s="4" t="s">
        <v>69</v>
      </c>
      <c r="Q206" s="3">
        <f t="shared" si="19"/>
        <v>898153</v>
      </c>
      <c r="R206" s="3">
        <v>450000</v>
      </c>
      <c r="S206" s="3">
        <v>448153</v>
      </c>
      <c r="T206" s="3"/>
      <c r="U206" s="2"/>
      <c r="V206" s="2" t="s">
        <v>45</v>
      </c>
      <c r="W206" s="4"/>
      <c r="X206" s="1">
        <v>44743</v>
      </c>
      <c r="Y206" s="1">
        <v>44805</v>
      </c>
      <c r="Z206" s="1"/>
      <c r="AA206" s="2" t="s">
        <v>94</v>
      </c>
    </row>
    <row r="207" spans="1:27" ht="157.5" x14ac:dyDescent="0.25">
      <c r="A207" s="35" t="s">
        <v>1650</v>
      </c>
      <c r="B207" s="6" t="s">
        <v>1697</v>
      </c>
      <c r="C207" s="1">
        <v>44630</v>
      </c>
      <c r="D207" s="4">
        <v>545</v>
      </c>
      <c r="E207" s="6"/>
      <c r="F207" s="40" t="s">
        <v>2331</v>
      </c>
      <c r="G207" s="1">
        <v>44655</v>
      </c>
      <c r="H207" s="6" t="s">
        <v>2329</v>
      </c>
      <c r="I207" s="2" t="s">
        <v>977</v>
      </c>
      <c r="J207" s="2" t="s">
        <v>1450</v>
      </c>
      <c r="K207" s="3">
        <v>299774475</v>
      </c>
      <c r="L207" s="9">
        <f t="shared" si="20"/>
        <v>299774475</v>
      </c>
      <c r="M207" s="9">
        <f t="shared" si="20"/>
        <v>299774475</v>
      </c>
      <c r="N207" s="2" t="s">
        <v>1469</v>
      </c>
      <c r="O207" s="2" t="s">
        <v>1470</v>
      </c>
      <c r="P207" s="4" t="s">
        <v>812</v>
      </c>
      <c r="Q207" s="3">
        <f t="shared" si="19"/>
        <v>900</v>
      </c>
      <c r="R207" s="3">
        <v>900</v>
      </c>
      <c r="S207" s="3"/>
      <c r="T207" s="3"/>
      <c r="U207" s="2" t="s">
        <v>2333</v>
      </c>
      <c r="V207" s="2" t="s">
        <v>61</v>
      </c>
      <c r="W207" s="4"/>
      <c r="X207" s="1">
        <v>44701</v>
      </c>
      <c r="Y207" s="1"/>
      <c r="Z207" s="1"/>
      <c r="AA207" s="2" t="s">
        <v>94</v>
      </c>
    </row>
    <row r="208" spans="1:27" ht="31.5" x14ac:dyDescent="0.25">
      <c r="A208" s="35" t="s">
        <v>1724</v>
      </c>
      <c r="B208" s="6" t="s">
        <v>1696</v>
      </c>
      <c r="C208" s="1">
        <v>44630</v>
      </c>
      <c r="D208" s="4" t="s">
        <v>1530</v>
      </c>
      <c r="E208" s="6" t="s">
        <v>641</v>
      </c>
      <c r="F208" s="2" t="s">
        <v>641</v>
      </c>
      <c r="G208" s="1" t="s">
        <v>641</v>
      </c>
      <c r="H208" s="4" t="s">
        <v>641</v>
      </c>
      <c r="I208" s="2" t="s">
        <v>641</v>
      </c>
      <c r="J208" s="2" t="s">
        <v>1528</v>
      </c>
      <c r="K208" s="3"/>
      <c r="L208" s="9">
        <f t="shared" si="20"/>
        <v>0</v>
      </c>
      <c r="M208" s="9">
        <f t="shared" si="20"/>
        <v>0</v>
      </c>
      <c r="N208" s="2"/>
      <c r="O208" s="2"/>
      <c r="P208" s="4"/>
      <c r="Q208" s="3">
        <f t="shared" si="19"/>
        <v>20908313</v>
      </c>
      <c r="R208" s="3">
        <v>20908313</v>
      </c>
      <c r="S208" s="3"/>
      <c r="T208" s="3"/>
      <c r="U208" s="2"/>
      <c r="V208" s="2"/>
      <c r="W208" s="4"/>
      <c r="X208" s="1"/>
      <c r="Y208" s="1"/>
      <c r="Z208" s="1"/>
      <c r="AA208" s="2"/>
    </row>
    <row r="209" spans="1:27" ht="78.75" x14ac:dyDescent="0.25">
      <c r="A209" s="35" t="s">
        <v>1723</v>
      </c>
      <c r="B209" s="6" t="s">
        <v>1695</v>
      </c>
      <c r="C209" s="1">
        <v>44630</v>
      </c>
      <c r="D209" s="4">
        <v>1688</v>
      </c>
      <c r="E209" s="6"/>
      <c r="F209" s="40" t="s">
        <v>2254</v>
      </c>
      <c r="G209" s="1">
        <v>44649</v>
      </c>
      <c r="H209" s="4" t="s">
        <v>2253</v>
      </c>
      <c r="I209" s="2" t="s">
        <v>1203</v>
      </c>
      <c r="J209" s="2" t="s">
        <v>1527</v>
      </c>
      <c r="K209" s="3">
        <v>12906013.050000001</v>
      </c>
      <c r="L209" s="9">
        <f t="shared" si="20"/>
        <v>12906013.050000001</v>
      </c>
      <c r="M209" s="9">
        <f t="shared" si="20"/>
        <v>12906013.050000001</v>
      </c>
      <c r="N209" s="2" t="s">
        <v>2255</v>
      </c>
      <c r="O209" s="2" t="s">
        <v>707</v>
      </c>
      <c r="P209" s="4" t="s">
        <v>592</v>
      </c>
      <c r="Q209" s="3">
        <f t="shared" si="19"/>
        <v>290349</v>
      </c>
      <c r="R209" s="3">
        <v>290349</v>
      </c>
      <c r="S209" s="3"/>
      <c r="T209" s="3"/>
      <c r="U209" s="2"/>
      <c r="V209" s="2" t="s">
        <v>45</v>
      </c>
      <c r="W209" s="4"/>
      <c r="X209" s="1">
        <v>44682</v>
      </c>
      <c r="Y209" s="1"/>
      <c r="Z209" s="1"/>
      <c r="AA209" s="2" t="s">
        <v>94</v>
      </c>
    </row>
    <row r="210" spans="1:27" ht="78.75" x14ac:dyDescent="0.25">
      <c r="A210" s="35" t="s">
        <v>1651</v>
      </c>
      <c r="B210" s="6" t="s">
        <v>1694</v>
      </c>
      <c r="C210" s="1">
        <v>44630</v>
      </c>
      <c r="D210" s="63">
        <v>545</v>
      </c>
      <c r="E210" s="1"/>
      <c r="F210" s="64" t="s">
        <v>2256</v>
      </c>
      <c r="G210" s="1">
        <v>44649</v>
      </c>
      <c r="H210" s="6" t="s">
        <v>2257</v>
      </c>
      <c r="I210" s="63" t="s">
        <v>977</v>
      </c>
      <c r="J210" s="2" t="s">
        <v>1450</v>
      </c>
      <c r="K210" s="3">
        <v>299774475</v>
      </c>
      <c r="L210" s="9">
        <f t="shared" ref="L210:M229" si="21">K210</f>
        <v>299774475</v>
      </c>
      <c r="M210" s="9">
        <f t="shared" si="21"/>
        <v>299774475</v>
      </c>
      <c r="N210" s="2" t="s">
        <v>1469</v>
      </c>
      <c r="O210" s="2" t="s">
        <v>1470</v>
      </c>
      <c r="P210" s="4" t="s">
        <v>812</v>
      </c>
      <c r="Q210" s="9">
        <f t="shared" si="19"/>
        <v>900</v>
      </c>
      <c r="R210" s="9">
        <v>900</v>
      </c>
      <c r="S210" s="4"/>
      <c r="T210" s="4"/>
      <c r="U210" s="2" t="s">
        <v>2259</v>
      </c>
      <c r="V210" s="2" t="s">
        <v>61</v>
      </c>
      <c r="W210" s="4"/>
      <c r="X210" s="1">
        <v>44666</v>
      </c>
      <c r="Y210" s="1"/>
      <c r="Z210" s="1"/>
      <c r="AA210" s="2" t="s">
        <v>94</v>
      </c>
    </row>
    <row r="211" spans="1:27" ht="141.75" customHeight="1" x14ac:dyDescent="0.25">
      <c r="A211" s="35" t="s">
        <v>1648</v>
      </c>
      <c r="B211" s="6" t="s">
        <v>1722</v>
      </c>
      <c r="C211" s="1">
        <v>44630</v>
      </c>
      <c r="D211" s="4">
        <v>545</v>
      </c>
      <c r="E211" s="6"/>
      <c r="F211" s="40" t="s">
        <v>2334</v>
      </c>
      <c r="G211" s="1">
        <v>44655</v>
      </c>
      <c r="H211" s="6" t="s">
        <v>2332</v>
      </c>
      <c r="I211" s="2" t="s">
        <v>977</v>
      </c>
      <c r="J211" s="2" t="s">
        <v>1398</v>
      </c>
      <c r="K211" s="3">
        <v>288449661.5</v>
      </c>
      <c r="L211" s="9">
        <f t="shared" si="21"/>
        <v>288449661.5</v>
      </c>
      <c r="M211" s="9">
        <f t="shared" si="21"/>
        <v>288449661.5</v>
      </c>
      <c r="N211" s="2" t="s">
        <v>1469</v>
      </c>
      <c r="O211" s="2" t="s">
        <v>1470</v>
      </c>
      <c r="P211" s="4" t="s">
        <v>812</v>
      </c>
      <c r="Q211" s="3">
        <f t="shared" si="19"/>
        <v>866</v>
      </c>
      <c r="R211" s="3">
        <v>866</v>
      </c>
      <c r="S211" s="3"/>
      <c r="T211" s="3"/>
      <c r="U211" s="2" t="s">
        <v>2336</v>
      </c>
      <c r="V211" s="2" t="s">
        <v>61</v>
      </c>
      <c r="W211" s="4"/>
      <c r="X211" s="1">
        <v>44666</v>
      </c>
      <c r="Y211" s="1"/>
      <c r="Z211" s="1"/>
      <c r="AA211" s="2" t="s">
        <v>94</v>
      </c>
    </row>
    <row r="212" spans="1:27" ht="148.5" customHeight="1" x14ac:dyDescent="0.25">
      <c r="A212" s="35" t="s">
        <v>1646</v>
      </c>
      <c r="B212" s="6" t="s">
        <v>1721</v>
      </c>
      <c r="C212" s="1">
        <v>44630</v>
      </c>
      <c r="D212" s="4">
        <v>545</v>
      </c>
      <c r="E212" s="6"/>
      <c r="F212" s="40" t="s">
        <v>2260</v>
      </c>
      <c r="G212" s="1">
        <v>44649</v>
      </c>
      <c r="H212" s="4" t="s">
        <v>2258</v>
      </c>
      <c r="I212" s="2" t="s">
        <v>977</v>
      </c>
      <c r="J212" s="2" t="s">
        <v>1398</v>
      </c>
      <c r="K212" s="3">
        <v>296443647.5</v>
      </c>
      <c r="L212" s="9">
        <f t="shared" si="21"/>
        <v>296443647.5</v>
      </c>
      <c r="M212" s="9">
        <f t="shared" si="21"/>
        <v>296443647.5</v>
      </c>
      <c r="N212" s="2" t="s">
        <v>1469</v>
      </c>
      <c r="O212" s="2" t="s">
        <v>1470</v>
      </c>
      <c r="P212" s="4" t="s">
        <v>812</v>
      </c>
      <c r="Q212" s="3">
        <f t="shared" ref="Q212:Q243" si="22">R212+S212+T212</f>
        <v>890</v>
      </c>
      <c r="R212" s="3">
        <v>890</v>
      </c>
      <c r="S212" s="3"/>
      <c r="T212" s="3"/>
      <c r="U212" s="2" t="s">
        <v>2261</v>
      </c>
      <c r="V212" s="2" t="s">
        <v>61</v>
      </c>
      <c r="W212" s="4"/>
      <c r="X212" s="1">
        <v>44666</v>
      </c>
      <c r="Y212" s="1"/>
      <c r="Z212" s="1"/>
      <c r="AA212" s="2" t="s">
        <v>94</v>
      </c>
    </row>
    <row r="213" spans="1:27" ht="75" x14ac:dyDescent="0.25">
      <c r="A213" s="35" t="s">
        <v>1647</v>
      </c>
      <c r="B213" s="6" t="s">
        <v>1720</v>
      </c>
      <c r="C213" s="1">
        <v>44630</v>
      </c>
      <c r="D213" s="4">
        <v>545</v>
      </c>
      <c r="E213" s="6"/>
      <c r="F213" s="40" t="s">
        <v>2337</v>
      </c>
      <c r="G213" s="1">
        <v>44655</v>
      </c>
      <c r="H213" s="4" t="s">
        <v>2335</v>
      </c>
      <c r="I213" s="2" t="s">
        <v>977</v>
      </c>
      <c r="J213" s="2" t="s">
        <v>1450</v>
      </c>
      <c r="K213" s="3">
        <v>297109813</v>
      </c>
      <c r="L213" s="9">
        <f t="shared" si="21"/>
        <v>297109813</v>
      </c>
      <c r="M213" s="9">
        <f t="shared" si="21"/>
        <v>297109813</v>
      </c>
      <c r="N213" s="2" t="s">
        <v>1469</v>
      </c>
      <c r="O213" s="2" t="s">
        <v>1470</v>
      </c>
      <c r="P213" s="4" t="s">
        <v>812</v>
      </c>
      <c r="Q213" s="3">
        <f t="shared" si="22"/>
        <v>892</v>
      </c>
      <c r="R213" s="3">
        <v>892</v>
      </c>
      <c r="S213" s="3"/>
      <c r="T213" s="3"/>
      <c r="U213" s="2" t="s">
        <v>2338</v>
      </c>
      <c r="V213" s="2" t="s">
        <v>61</v>
      </c>
      <c r="W213" s="4"/>
      <c r="X213" s="1">
        <v>44701</v>
      </c>
      <c r="Y213" s="1"/>
      <c r="Z213" s="1"/>
      <c r="AA213" s="2" t="s">
        <v>94</v>
      </c>
    </row>
    <row r="214" spans="1:27" ht="153" customHeight="1" x14ac:dyDescent="0.25">
      <c r="A214" s="35" t="s">
        <v>1742</v>
      </c>
      <c r="B214" s="6" t="s">
        <v>1743</v>
      </c>
      <c r="C214" s="1">
        <v>44630</v>
      </c>
      <c r="D214" s="4" t="s">
        <v>1530</v>
      </c>
      <c r="E214" s="6"/>
      <c r="F214" s="40" t="s">
        <v>2369</v>
      </c>
      <c r="G214" s="1">
        <v>44659</v>
      </c>
      <c r="H214" s="6" t="s">
        <v>2370</v>
      </c>
      <c r="I214" s="2" t="s">
        <v>622</v>
      </c>
      <c r="J214" s="2" t="s">
        <v>1570</v>
      </c>
      <c r="K214" s="3">
        <v>497994000</v>
      </c>
      <c r="L214" s="9">
        <f t="shared" si="21"/>
        <v>497994000</v>
      </c>
      <c r="M214" s="9">
        <f t="shared" si="21"/>
        <v>497994000</v>
      </c>
      <c r="N214" s="2" t="s">
        <v>2360</v>
      </c>
      <c r="O214" s="2" t="s">
        <v>2361</v>
      </c>
      <c r="P214" s="4" t="s">
        <v>69</v>
      </c>
      <c r="Q214" s="3">
        <f t="shared" si="22"/>
        <v>829990</v>
      </c>
      <c r="R214" s="3">
        <v>420000</v>
      </c>
      <c r="S214" s="3">
        <v>409990</v>
      </c>
      <c r="T214" s="3"/>
      <c r="U214" s="2"/>
      <c r="V214" s="2" t="s">
        <v>45</v>
      </c>
      <c r="W214" s="4"/>
      <c r="X214" s="1">
        <v>44682</v>
      </c>
      <c r="Y214" s="1">
        <v>44805</v>
      </c>
      <c r="Z214" s="1"/>
      <c r="AA214" s="2" t="s">
        <v>94</v>
      </c>
    </row>
    <row r="215" spans="1:27" ht="129.75" customHeight="1" x14ac:dyDescent="0.25">
      <c r="A215" s="35" t="s">
        <v>1649</v>
      </c>
      <c r="B215" s="6" t="s">
        <v>1741</v>
      </c>
      <c r="C215" s="1">
        <v>44630</v>
      </c>
      <c r="D215" s="4">
        <v>545</v>
      </c>
      <c r="E215" s="6"/>
      <c r="F215" s="40" t="s">
        <v>2372</v>
      </c>
      <c r="G215" s="1">
        <v>44659</v>
      </c>
      <c r="H215" s="6" t="s">
        <v>2371</v>
      </c>
      <c r="I215" s="2" t="s">
        <v>977</v>
      </c>
      <c r="J215" s="2" t="s">
        <v>1450</v>
      </c>
      <c r="K215" s="3">
        <v>375051176.5</v>
      </c>
      <c r="L215" s="9">
        <f t="shared" si="21"/>
        <v>375051176.5</v>
      </c>
      <c r="M215" s="9">
        <f t="shared" si="21"/>
        <v>375051176.5</v>
      </c>
      <c r="N215" s="2" t="s">
        <v>1469</v>
      </c>
      <c r="O215" s="2" t="s">
        <v>1470</v>
      </c>
      <c r="P215" s="4" t="s">
        <v>812</v>
      </c>
      <c r="Q215" s="3">
        <f t="shared" si="22"/>
        <v>1126</v>
      </c>
      <c r="R215" s="3">
        <v>1126</v>
      </c>
      <c r="S215" s="3"/>
      <c r="T215" s="3"/>
      <c r="U215" s="2" t="s">
        <v>2362</v>
      </c>
      <c r="V215" s="2" t="s">
        <v>61</v>
      </c>
      <c r="W215" s="4"/>
      <c r="X215" s="1">
        <v>44701</v>
      </c>
      <c r="Y215" s="1"/>
      <c r="Z215" s="1"/>
      <c r="AA215" s="2" t="s">
        <v>94</v>
      </c>
    </row>
    <row r="216" spans="1:27" ht="157.5" customHeight="1" x14ac:dyDescent="0.25">
      <c r="A216" s="35" t="s">
        <v>2157</v>
      </c>
      <c r="B216" s="6" t="s">
        <v>2156</v>
      </c>
      <c r="C216" s="1">
        <v>44631</v>
      </c>
      <c r="D216" s="4">
        <v>545</v>
      </c>
      <c r="E216" s="6"/>
      <c r="F216" s="40" t="s">
        <v>2299</v>
      </c>
      <c r="G216" s="1">
        <v>44652</v>
      </c>
      <c r="H216" s="4" t="s">
        <v>2300</v>
      </c>
      <c r="I216" s="2" t="s">
        <v>101</v>
      </c>
      <c r="J216" s="2" t="s">
        <v>1591</v>
      </c>
      <c r="K216" s="3">
        <v>243173700</v>
      </c>
      <c r="L216" s="9">
        <f t="shared" si="21"/>
        <v>243173700</v>
      </c>
      <c r="M216" s="9">
        <f t="shared" si="21"/>
        <v>243173700</v>
      </c>
      <c r="N216" s="2" t="s">
        <v>1290</v>
      </c>
      <c r="O216" s="2" t="s">
        <v>693</v>
      </c>
      <c r="P216" s="4" t="s">
        <v>69</v>
      </c>
      <c r="Q216" s="3">
        <f t="shared" si="22"/>
        <v>14520</v>
      </c>
      <c r="R216" s="3">
        <v>5220</v>
      </c>
      <c r="S216" s="3">
        <v>9300</v>
      </c>
      <c r="T216" s="3"/>
      <c r="U216" s="2" t="s">
        <v>2303</v>
      </c>
      <c r="V216" s="2" t="s">
        <v>681</v>
      </c>
      <c r="W216" s="4"/>
      <c r="X216" s="1">
        <v>44681</v>
      </c>
      <c r="Y216" s="1">
        <v>44773</v>
      </c>
      <c r="Z216" s="1"/>
      <c r="AA216" s="2" t="s">
        <v>94</v>
      </c>
    </row>
    <row r="217" spans="1:27" ht="75" x14ac:dyDescent="0.25">
      <c r="A217" s="35" t="s">
        <v>2159</v>
      </c>
      <c r="B217" s="6" t="s">
        <v>2158</v>
      </c>
      <c r="C217" s="1">
        <v>44631</v>
      </c>
      <c r="D217" s="4" t="s">
        <v>1530</v>
      </c>
      <c r="E217" s="6"/>
      <c r="F217" s="40" t="s">
        <v>2304</v>
      </c>
      <c r="G217" s="1">
        <v>44652</v>
      </c>
      <c r="H217" s="4" t="s">
        <v>2305</v>
      </c>
      <c r="I217" s="2" t="s">
        <v>1600</v>
      </c>
      <c r="J217" s="2" t="s">
        <v>1047</v>
      </c>
      <c r="K217" s="3">
        <v>6319656.7000000002</v>
      </c>
      <c r="L217" s="9">
        <f t="shared" si="21"/>
        <v>6319656.7000000002</v>
      </c>
      <c r="M217" s="9">
        <f t="shared" si="21"/>
        <v>6319656.7000000002</v>
      </c>
      <c r="N217" s="2" t="s">
        <v>2309</v>
      </c>
      <c r="O217" s="2" t="s">
        <v>2308</v>
      </c>
      <c r="P217" s="4" t="s">
        <v>69</v>
      </c>
      <c r="Q217" s="3">
        <f t="shared" si="22"/>
        <v>387709</v>
      </c>
      <c r="R217" s="3">
        <v>387709</v>
      </c>
      <c r="S217" s="3"/>
      <c r="T217" s="3"/>
      <c r="U217" s="2"/>
      <c r="V217" s="2" t="s">
        <v>45</v>
      </c>
      <c r="W217" s="4"/>
      <c r="X217" s="1">
        <v>44774</v>
      </c>
      <c r="Y217" s="1"/>
      <c r="Z217" s="1"/>
      <c r="AA217" s="2" t="s">
        <v>94</v>
      </c>
    </row>
    <row r="218" spans="1:27" ht="157.5" x14ac:dyDescent="0.25">
      <c r="A218" s="35" t="s">
        <v>2161</v>
      </c>
      <c r="B218" s="6" t="s">
        <v>2160</v>
      </c>
      <c r="C218" s="1">
        <v>44631</v>
      </c>
      <c r="D218" s="4" t="s">
        <v>1530</v>
      </c>
      <c r="E218" s="6"/>
      <c r="F218" s="40" t="s">
        <v>2310</v>
      </c>
      <c r="G218" s="1">
        <v>44652</v>
      </c>
      <c r="H218" s="4" t="s">
        <v>2306</v>
      </c>
      <c r="I218" s="2" t="s">
        <v>2296</v>
      </c>
      <c r="J218" s="2" t="s">
        <v>1522</v>
      </c>
      <c r="K218" s="3">
        <v>37766643.079999998</v>
      </c>
      <c r="L218" s="9">
        <f t="shared" si="21"/>
        <v>37766643.079999998</v>
      </c>
      <c r="M218" s="9">
        <f t="shared" si="21"/>
        <v>37766643.079999998</v>
      </c>
      <c r="N218" s="2" t="s">
        <v>2311</v>
      </c>
      <c r="O218" s="2" t="s">
        <v>2312</v>
      </c>
      <c r="P218" s="4" t="s">
        <v>69</v>
      </c>
      <c r="Q218" s="3">
        <f t="shared" si="22"/>
        <v>1657886</v>
      </c>
      <c r="R218" s="3">
        <v>830000</v>
      </c>
      <c r="S218" s="3">
        <v>827886</v>
      </c>
      <c r="T218" s="3"/>
      <c r="U218" s="2"/>
      <c r="V218" s="2" t="s">
        <v>45</v>
      </c>
      <c r="W218" s="4"/>
      <c r="X218" s="1">
        <v>44743</v>
      </c>
      <c r="Y218" s="1">
        <v>44805</v>
      </c>
      <c r="Z218" s="1"/>
      <c r="AA218" s="2" t="s">
        <v>94</v>
      </c>
    </row>
    <row r="219" spans="1:27" ht="126" x14ac:dyDescent="0.25">
      <c r="A219" s="35" t="s">
        <v>2163</v>
      </c>
      <c r="B219" s="6" t="s">
        <v>2162</v>
      </c>
      <c r="C219" s="1">
        <v>44631</v>
      </c>
      <c r="D219" s="4" t="s">
        <v>1348</v>
      </c>
      <c r="E219" s="6"/>
      <c r="F219" s="40" t="s">
        <v>2313</v>
      </c>
      <c r="G219" s="1">
        <v>44652</v>
      </c>
      <c r="H219" s="4" t="s">
        <v>2301</v>
      </c>
      <c r="I219" s="2" t="s">
        <v>100</v>
      </c>
      <c r="J219" s="2" t="s">
        <v>1596</v>
      </c>
      <c r="K219" s="3">
        <v>184466304</v>
      </c>
      <c r="L219" s="9">
        <f t="shared" si="21"/>
        <v>184466304</v>
      </c>
      <c r="M219" s="9">
        <f t="shared" si="21"/>
        <v>184466304</v>
      </c>
      <c r="N219" s="2" t="s">
        <v>2314</v>
      </c>
      <c r="O219" s="2" t="s">
        <v>2038</v>
      </c>
      <c r="P219" s="4" t="s">
        <v>78</v>
      </c>
      <c r="Q219" s="3">
        <f t="shared" si="22"/>
        <v>4367100</v>
      </c>
      <c r="R219" s="3">
        <v>4367100</v>
      </c>
      <c r="S219" s="3"/>
      <c r="T219" s="3"/>
      <c r="U219" s="2"/>
      <c r="V219" s="2" t="s">
        <v>45</v>
      </c>
      <c r="W219" s="4"/>
      <c r="X219" s="1">
        <v>44743</v>
      </c>
      <c r="Y219" s="1"/>
      <c r="Z219" s="1"/>
      <c r="AA219" s="2" t="s">
        <v>94</v>
      </c>
    </row>
    <row r="220" spans="1:27" ht="75" x14ac:dyDescent="0.25">
      <c r="A220" s="35" t="s">
        <v>2166</v>
      </c>
      <c r="B220" s="6" t="s">
        <v>2164</v>
      </c>
      <c r="C220" s="1">
        <v>44631</v>
      </c>
      <c r="D220" s="4" t="s">
        <v>63</v>
      </c>
      <c r="E220" s="6"/>
      <c r="F220" s="40" t="s">
        <v>2315</v>
      </c>
      <c r="G220" s="1">
        <v>44652</v>
      </c>
      <c r="H220" s="4" t="s">
        <v>2307</v>
      </c>
      <c r="I220" s="2" t="s">
        <v>723</v>
      </c>
      <c r="J220" s="2" t="s">
        <v>2165</v>
      </c>
      <c r="K220" s="3">
        <v>80841099.599999994</v>
      </c>
      <c r="L220" s="9">
        <f t="shared" si="21"/>
        <v>80841099.599999994</v>
      </c>
      <c r="M220" s="9">
        <f t="shared" si="21"/>
        <v>80841099.599999994</v>
      </c>
      <c r="N220" s="2" t="s">
        <v>2316</v>
      </c>
      <c r="O220" s="2" t="s">
        <v>1210</v>
      </c>
      <c r="P220" s="4" t="s">
        <v>69</v>
      </c>
      <c r="Q220" s="3">
        <f t="shared" si="22"/>
        <v>880622</v>
      </c>
      <c r="R220" s="3">
        <v>880622</v>
      </c>
      <c r="S220" s="3"/>
      <c r="T220" s="3"/>
      <c r="U220" s="2"/>
      <c r="V220" s="2" t="s">
        <v>2317</v>
      </c>
      <c r="W220" s="4"/>
      <c r="X220" s="1">
        <v>44682</v>
      </c>
      <c r="Y220" s="1"/>
      <c r="Z220" s="1"/>
      <c r="AA220" s="2" t="s">
        <v>94</v>
      </c>
    </row>
    <row r="221" spans="1:27" ht="63" x14ac:dyDescent="0.25">
      <c r="A221" s="35" t="s">
        <v>2168</v>
      </c>
      <c r="B221" s="6" t="s">
        <v>2167</v>
      </c>
      <c r="C221" s="1">
        <v>44631</v>
      </c>
      <c r="D221" s="4" t="s">
        <v>63</v>
      </c>
      <c r="E221" s="6" t="s">
        <v>641</v>
      </c>
      <c r="F221" s="2" t="s">
        <v>641</v>
      </c>
      <c r="G221" s="1" t="s">
        <v>641</v>
      </c>
      <c r="H221" s="4" t="s">
        <v>641</v>
      </c>
      <c r="I221" s="2" t="s">
        <v>641</v>
      </c>
      <c r="J221" s="2" t="s">
        <v>1597</v>
      </c>
      <c r="K221" s="3"/>
      <c r="L221" s="9">
        <f t="shared" si="21"/>
        <v>0</v>
      </c>
      <c r="M221" s="9">
        <f t="shared" si="21"/>
        <v>0</v>
      </c>
      <c r="N221" s="2"/>
      <c r="O221" s="2"/>
      <c r="P221" s="4"/>
      <c r="Q221" s="3">
        <f t="shared" si="22"/>
        <v>0</v>
      </c>
      <c r="R221" s="3"/>
      <c r="S221" s="3"/>
      <c r="T221" s="3"/>
      <c r="U221" s="2"/>
      <c r="V221" s="2"/>
      <c r="W221" s="4"/>
      <c r="X221" s="1"/>
      <c r="Y221" s="1"/>
      <c r="Z221" s="1"/>
      <c r="AA221" s="2"/>
    </row>
    <row r="222" spans="1:27" ht="126" x14ac:dyDescent="0.25">
      <c r="A222" s="35" t="s">
        <v>2170</v>
      </c>
      <c r="B222" s="6" t="s">
        <v>2169</v>
      </c>
      <c r="C222" s="1">
        <v>44631</v>
      </c>
      <c r="D222" s="4" t="s">
        <v>1348</v>
      </c>
      <c r="E222" s="6"/>
      <c r="F222" s="40" t="s">
        <v>2318</v>
      </c>
      <c r="G222" s="1">
        <v>44652</v>
      </c>
      <c r="H222" s="4" t="s">
        <v>2302</v>
      </c>
      <c r="I222" s="2" t="s">
        <v>100</v>
      </c>
      <c r="J222" s="2" t="s">
        <v>1596</v>
      </c>
      <c r="K222" s="3">
        <v>151375488</v>
      </c>
      <c r="L222" s="9">
        <f t="shared" si="21"/>
        <v>151375488</v>
      </c>
      <c r="M222" s="9">
        <f t="shared" si="21"/>
        <v>151375488</v>
      </c>
      <c r="N222" s="2" t="s">
        <v>2314</v>
      </c>
      <c r="O222" s="2" t="s">
        <v>2038</v>
      </c>
      <c r="P222" s="4" t="s">
        <v>78</v>
      </c>
      <c r="Q222" s="3">
        <f t="shared" si="22"/>
        <v>3583700</v>
      </c>
      <c r="R222" s="3">
        <v>3583700</v>
      </c>
      <c r="S222" s="3"/>
      <c r="T222" s="3"/>
      <c r="U222" s="2"/>
      <c r="V222" s="2" t="s">
        <v>45</v>
      </c>
      <c r="W222" s="4"/>
      <c r="X222" s="1">
        <v>44743</v>
      </c>
      <c r="Y222" s="1"/>
      <c r="Z222" s="1"/>
      <c r="AA222" s="2" t="s">
        <v>94</v>
      </c>
    </row>
    <row r="223" spans="1:27" ht="164.25" customHeight="1" x14ac:dyDescent="0.25">
      <c r="A223" s="35" t="s">
        <v>2172</v>
      </c>
      <c r="B223" s="6" t="s">
        <v>2171</v>
      </c>
      <c r="C223" s="1">
        <v>44634</v>
      </c>
      <c r="D223" s="4" t="s">
        <v>1348</v>
      </c>
      <c r="E223" s="6"/>
      <c r="F223" s="40" t="s">
        <v>2349</v>
      </c>
      <c r="G223" s="1">
        <v>44656</v>
      </c>
      <c r="H223" s="4" t="s">
        <v>2350</v>
      </c>
      <c r="I223" s="2" t="s">
        <v>100</v>
      </c>
      <c r="J223" s="2" t="s">
        <v>1596</v>
      </c>
      <c r="K223" s="3">
        <v>205873536</v>
      </c>
      <c r="L223" s="9">
        <f t="shared" si="21"/>
        <v>205873536</v>
      </c>
      <c r="M223" s="9">
        <f t="shared" si="21"/>
        <v>205873536</v>
      </c>
      <c r="N223" s="2" t="s">
        <v>2343</v>
      </c>
      <c r="O223" s="2" t="s">
        <v>683</v>
      </c>
      <c r="P223" s="4" t="s">
        <v>78</v>
      </c>
      <c r="Q223" s="3">
        <f t="shared" si="22"/>
        <v>4873900</v>
      </c>
      <c r="R223" s="3">
        <v>4873900</v>
      </c>
      <c r="S223" s="3"/>
      <c r="T223" s="3"/>
      <c r="U223" s="2" t="s">
        <v>2352</v>
      </c>
      <c r="V223" s="2" t="s">
        <v>45</v>
      </c>
      <c r="W223" s="4"/>
      <c r="X223" s="1">
        <v>44743</v>
      </c>
      <c r="Y223" s="1"/>
      <c r="Z223" s="1"/>
      <c r="AA223" s="2" t="s">
        <v>94</v>
      </c>
    </row>
    <row r="224" spans="1:27" ht="75" x14ac:dyDescent="0.25">
      <c r="A224" s="35" t="s">
        <v>2174</v>
      </c>
      <c r="B224" s="6" t="s">
        <v>2173</v>
      </c>
      <c r="C224" s="1">
        <v>44634</v>
      </c>
      <c r="D224" s="4" t="s">
        <v>63</v>
      </c>
      <c r="E224" s="6"/>
      <c r="F224" s="40" t="s">
        <v>2339</v>
      </c>
      <c r="G224" s="1">
        <v>44655</v>
      </c>
      <c r="H224" s="6" t="s">
        <v>2340</v>
      </c>
      <c r="I224" s="2" t="s">
        <v>1803</v>
      </c>
      <c r="J224" s="2" t="s">
        <v>1238</v>
      </c>
      <c r="K224" s="3">
        <v>73573674.120000005</v>
      </c>
      <c r="L224" s="9">
        <f t="shared" si="21"/>
        <v>73573674.120000005</v>
      </c>
      <c r="M224" s="9">
        <f t="shared" si="21"/>
        <v>73573674.120000005</v>
      </c>
      <c r="N224" s="2" t="s">
        <v>2027</v>
      </c>
      <c r="O224" s="2" t="s">
        <v>748</v>
      </c>
      <c r="P224" s="4" t="s">
        <v>69</v>
      </c>
      <c r="Q224" s="3">
        <f t="shared" si="22"/>
        <v>2307108</v>
      </c>
      <c r="R224" s="3">
        <v>1325868</v>
      </c>
      <c r="S224" s="3">
        <v>981240</v>
      </c>
      <c r="T224" s="3"/>
      <c r="U224" s="2"/>
      <c r="V224" s="2" t="s">
        <v>45</v>
      </c>
      <c r="W224" s="4"/>
      <c r="X224" s="1">
        <v>44682</v>
      </c>
      <c r="Y224" s="1">
        <v>44774</v>
      </c>
      <c r="Z224" s="1"/>
      <c r="AA224" s="2" t="s">
        <v>94</v>
      </c>
    </row>
    <row r="225" spans="1:27" ht="182.25" customHeight="1" x14ac:dyDescent="0.25">
      <c r="A225" s="35" t="s">
        <v>2176</v>
      </c>
      <c r="B225" s="6" t="s">
        <v>2175</v>
      </c>
      <c r="C225" s="1">
        <v>44634</v>
      </c>
      <c r="D225" s="4" t="s">
        <v>1348</v>
      </c>
      <c r="E225" s="6"/>
      <c r="F225" s="40" t="s">
        <v>2353</v>
      </c>
      <c r="G225" s="1">
        <v>44656</v>
      </c>
      <c r="H225" s="4" t="s">
        <v>2351</v>
      </c>
      <c r="I225" s="2" t="s">
        <v>100</v>
      </c>
      <c r="J225" s="2" t="s">
        <v>1596</v>
      </c>
      <c r="K225" s="3">
        <v>206008704</v>
      </c>
      <c r="L225" s="9">
        <f t="shared" si="21"/>
        <v>206008704</v>
      </c>
      <c r="M225" s="9">
        <f t="shared" si="21"/>
        <v>206008704</v>
      </c>
      <c r="N225" s="2" t="s">
        <v>2343</v>
      </c>
      <c r="O225" s="2" t="s">
        <v>683</v>
      </c>
      <c r="P225" s="4" t="s">
        <v>78</v>
      </c>
      <c r="Q225" s="3">
        <f t="shared" si="22"/>
        <v>4877100</v>
      </c>
      <c r="R225" s="3">
        <v>4877100</v>
      </c>
      <c r="S225" s="3"/>
      <c r="T225" s="3"/>
      <c r="U225" s="2" t="s">
        <v>2354</v>
      </c>
      <c r="V225" s="2" t="s">
        <v>45</v>
      </c>
      <c r="W225" s="4"/>
      <c r="X225" s="1">
        <v>44743</v>
      </c>
      <c r="Y225" s="1"/>
      <c r="Z225" s="1"/>
      <c r="AA225" s="2" t="s">
        <v>94</v>
      </c>
    </row>
    <row r="226" spans="1:27" ht="181.5" customHeight="1" x14ac:dyDescent="0.25">
      <c r="A226" s="35" t="s">
        <v>2178</v>
      </c>
      <c r="B226" s="6" t="s">
        <v>2177</v>
      </c>
      <c r="C226" s="1">
        <v>44634</v>
      </c>
      <c r="D226" s="4" t="s">
        <v>1348</v>
      </c>
      <c r="E226" s="6"/>
      <c r="F226" s="40" t="s">
        <v>2342</v>
      </c>
      <c r="G226" s="1">
        <v>44655</v>
      </c>
      <c r="H226" s="4" t="s">
        <v>2341</v>
      </c>
      <c r="I226" s="2" t="s">
        <v>100</v>
      </c>
      <c r="J226" s="2" t="s">
        <v>1596</v>
      </c>
      <c r="K226" s="3">
        <v>160435968</v>
      </c>
      <c r="L226" s="9">
        <f t="shared" si="21"/>
        <v>160435968</v>
      </c>
      <c r="M226" s="9">
        <f t="shared" si="21"/>
        <v>160435968</v>
      </c>
      <c r="N226" s="2" t="s">
        <v>2343</v>
      </c>
      <c r="O226" s="2" t="s">
        <v>683</v>
      </c>
      <c r="P226" s="4" t="s">
        <v>78</v>
      </c>
      <c r="Q226" s="3">
        <f t="shared" si="22"/>
        <v>3798200</v>
      </c>
      <c r="R226" s="3">
        <v>3798200</v>
      </c>
      <c r="S226" s="3"/>
      <c r="T226" s="3"/>
      <c r="U226" s="2" t="s">
        <v>1769</v>
      </c>
      <c r="V226" s="2" t="s">
        <v>45</v>
      </c>
      <c r="W226" s="4"/>
      <c r="X226" s="1">
        <v>44743</v>
      </c>
      <c r="Y226" s="1"/>
      <c r="Z226" s="1"/>
      <c r="AA226" s="2" t="s">
        <v>94</v>
      </c>
    </row>
    <row r="227" spans="1:27" ht="219" customHeight="1" x14ac:dyDescent="0.25">
      <c r="A227" s="35" t="s">
        <v>2180</v>
      </c>
      <c r="B227" s="6" t="s">
        <v>2179</v>
      </c>
      <c r="C227" s="1">
        <v>44634</v>
      </c>
      <c r="D227" s="4" t="s">
        <v>1530</v>
      </c>
      <c r="E227" s="6" t="s">
        <v>641</v>
      </c>
      <c r="F227" s="2" t="s">
        <v>641</v>
      </c>
      <c r="G227" s="1" t="s">
        <v>641</v>
      </c>
      <c r="H227" s="4" t="s">
        <v>641</v>
      </c>
      <c r="I227" s="2" t="s">
        <v>641</v>
      </c>
      <c r="J227" s="2" t="s">
        <v>1590</v>
      </c>
      <c r="K227" s="3"/>
      <c r="L227" s="9">
        <f t="shared" si="21"/>
        <v>0</v>
      </c>
      <c r="M227" s="9">
        <f t="shared" si="21"/>
        <v>0</v>
      </c>
      <c r="N227" s="2"/>
      <c r="O227" s="2"/>
      <c r="P227" s="4"/>
      <c r="Q227" s="3">
        <f t="shared" si="22"/>
        <v>0</v>
      </c>
      <c r="R227" s="3"/>
      <c r="S227" s="3"/>
      <c r="T227" s="3"/>
      <c r="U227" s="2"/>
      <c r="V227" s="2"/>
      <c r="W227" s="4"/>
      <c r="X227" s="1"/>
      <c r="Y227" s="1"/>
      <c r="Z227" s="1"/>
      <c r="AA227" s="2"/>
    </row>
    <row r="228" spans="1:27" x14ac:dyDescent="0.25">
      <c r="A228" s="35" t="s">
        <v>1080</v>
      </c>
      <c r="B228" s="6" t="s">
        <v>2181</v>
      </c>
      <c r="C228" s="1">
        <v>44637</v>
      </c>
      <c r="D228" s="4" t="s">
        <v>63</v>
      </c>
      <c r="E228" s="6" t="s">
        <v>641</v>
      </c>
      <c r="F228" s="2" t="s">
        <v>641</v>
      </c>
      <c r="G228" s="1" t="s">
        <v>641</v>
      </c>
      <c r="H228" s="4" t="s">
        <v>641</v>
      </c>
      <c r="I228" s="2" t="s">
        <v>641</v>
      </c>
      <c r="J228" s="2" t="s">
        <v>870</v>
      </c>
      <c r="K228" s="3"/>
      <c r="L228" s="9">
        <f t="shared" si="21"/>
        <v>0</v>
      </c>
      <c r="M228" s="9">
        <f t="shared" si="21"/>
        <v>0</v>
      </c>
      <c r="N228" s="2"/>
      <c r="O228" s="2"/>
      <c r="P228" s="4" t="s">
        <v>69</v>
      </c>
      <c r="Q228" s="3">
        <f t="shared" si="22"/>
        <v>134148</v>
      </c>
      <c r="R228" s="3">
        <v>134148</v>
      </c>
      <c r="S228" s="3"/>
      <c r="T228" s="3"/>
      <c r="U228" s="2"/>
      <c r="V228" s="2"/>
      <c r="W228" s="4"/>
      <c r="X228" s="1">
        <v>44774</v>
      </c>
      <c r="Y228" s="1"/>
      <c r="Z228" s="1"/>
      <c r="AA228" s="2"/>
    </row>
    <row r="229" spans="1:27" ht="63" x14ac:dyDescent="0.25">
      <c r="A229" s="35" t="s">
        <v>2155</v>
      </c>
      <c r="B229" s="6" t="s">
        <v>2154</v>
      </c>
      <c r="C229" s="1">
        <v>44637</v>
      </c>
      <c r="D229" s="4">
        <v>1688</v>
      </c>
      <c r="E229" s="6" t="s">
        <v>641</v>
      </c>
      <c r="F229" s="2" t="s">
        <v>641</v>
      </c>
      <c r="G229" s="1" t="s">
        <v>641</v>
      </c>
      <c r="H229" s="4" t="s">
        <v>641</v>
      </c>
      <c r="I229" s="2" t="s">
        <v>641</v>
      </c>
      <c r="J229" s="2" t="s">
        <v>1746</v>
      </c>
      <c r="K229" s="3"/>
      <c r="L229" s="9">
        <f t="shared" si="21"/>
        <v>0</v>
      </c>
      <c r="M229" s="9">
        <f t="shared" si="21"/>
        <v>0</v>
      </c>
      <c r="N229" s="2"/>
      <c r="O229" s="2"/>
      <c r="P229" s="4"/>
      <c r="Q229" s="3">
        <f t="shared" si="22"/>
        <v>0</v>
      </c>
      <c r="R229" s="3"/>
      <c r="S229" s="3"/>
      <c r="T229" s="3"/>
      <c r="U229" s="2"/>
      <c r="V229" s="2"/>
      <c r="W229" s="4"/>
      <c r="X229" s="1"/>
      <c r="Y229" s="1"/>
      <c r="Z229" s="1"/>
      <c r="AA229" s="2"/>
    </row>
    <row r="230" spans="1:27" ht="75" x14ac:dyDescent="0.25">
      <c r="A230" s="35" t="s">
        <v>2184</v>
      </c>
      <c r="B230" s="6" t="s">
        <v>2182</v>
      </c>
      <c r="C230" s="1">
        <v>44637</v>
      </c>
      <c r="D230" s="4">
        <v>1416</v>
      </c>
      <c r="E230" s="6"/>
      <c r="F230" s="40" t="s">
        <v>2359</v>
      </c>
      <c r="G230" s="1">
        <v>44657</v>
      </c>
      <c r="H230" s="6" t="s">
        <v>2358</v>
      </c>
      <c r="I230" s="2" t="s">
        <v>104</v>
      </c>
      <c r="J230" s="2" t="s">
        <v>2183</v>
      </c>
      <c r="K230" s="3">
        <v>184820400</v>
      </c>
      <c r="L230" s="9">
        <f t="shared" ref="L230:M249" si="23">K230</f>
        <v>184820400</v>
      </c>
      <c r="M230" s="9">
        <f t="shared" si="23"/>
        <v>184820400</v>
      </c>
      <c r="N230" s="2" t="s">
        <v>687</v>
      </c>
      <c r="O230" s="2" t="s">
        <v>103</v>
      </c>
      <c r="P230" s="4" t="s">
        <v>46</v>
      </c>
      <c r="Q230" s="3">
        <f t="shared" si="22"/>
        <v>23544000</v>
      </c>
      <c r="R230" s="3">
        <v>7330000</v>
      </c>
      <c r="S230" s="3">
        <v>16214000</v>
      </c>
      <c r="T230" s="3"/>
      <c r="U230" s="2"/>
      <c r="V230" s="2" t="s">
        <v>45</v>
      </c>
      <c r="W230" s="4"/>
      <c r="X230" s="1">
        <v>44713</v>
      </c>
      <c r="Y230" s="1">
        <v>44835</v>
      </c>
      <c r="Z230" s="1"/>
      <c r="AA230" s="2" t="s">
        <v>94</v>
      </c>
    </row>
    <row r="231" spans="1:27" ht="47.25" x14ac:dyDescent="0.25">
      <c r="A231" s="35" t="s">
        <v>2153</v>
      </c>
      <c r="B231" s="6" t="s">
        <v>2152</v>
      </c>
      <c r="C231" s="1">
        <v>44637</v>
      </c>
      <c r="D231" s="4">
        <v>1416</v>
      </c>
      <c r="E231" s="6"/>
      <c r="F231" s="2"/>
      <c r="G231" s="1"/>
      <c r="H231" s="4"/>
      <c r="I231" s="2"/>
      <c r="J231" s="2" t="s">
        <v>2151</v>
      </c>
      <c r="K231" s="3"/>
      <c r="L231" s="9">
        <f t="shared" si="23"/>
        <v>0</v>
      </c>
      <c r="M231" s="9">
        <f t="shared" si="23"/>
        <v>0</v>
      </c>
      <c r="N231" s="2"/>
      <c r="O231" s="2"/>
      <c r="P231" s="4"/>
      <c r="Q231" s="3">
        <f t="shared" si="22"/>
        <v>0</v>
      </c>
      <c r="R231" s="3"/>
      <c r="S231" s="3"/>
      <c r="T231" s="3"/>
      <c r="U231" s="2"/>
      <c r="V231" s="2"/>
      <c r="W231" s="4"/>
      <c r="X231" s="1"/>
      <c r="Y231" s="1"/>
      <c r="Z231" s="1"/>
      <c r="AA231" s="2"/>
    </row>
    <row r="232" spans="1:27" ht="75" x14ac:dyDescent="0.25">
      <c r="A232" s="35" t="s">
        <v>2186</v>
      </c>
      <c r="B232" s="6" t="s">
        <v>2185</v>
      </c>
      <c r="C232" s="1">
        <v>44637</v>
      </c>
      <c r="D232" s="4" t="s">
        <v>1530</v>
      </c>
      <c r="E232" s="6"/>
      <c r="F232" s="40" t="s">
        <v>2355</v>
      </c>
      <c r="G232" s="1">
        <v>44656</v>
      </c>
      <c r="H232" s="6" t="s">
        <v>2356</v>
      </c>
      <c r="I232" s="2" t="s">
        <v>100</v>
      </c>
      <c r="J232" s="2" t="s">
        <v>1806</v>
      </c>
      <c r="K232" s="3">
        <v>57053325.359999999</v>
      </c>
      <c r="L232" s="9">
        <f t="shared" si="23"/>
        <v>57053325.359999999</v>
      </c>
      <c r="M232" s="9">
        <f t="shared" si="23"/>
        <v>57053325.359999999</v>
      </c>
      <c r="N232" s="2" t="s">
        <v>2357</v>
      </c>
      <c r="O232" s="2" t="s">
        <v>670</v>
      </c>
      <c r="P232" s="4" t="s">
        <v>69</v>
      </c>
      <c r="Q232" s="3">
        <f t="shared" si="22"/>
        <v>394396</v>
      </c>
      <c r="R232" s="3">
        <v>177456</v>
      </c>
      <c r="S232" s="3">
        <v>216940</v>
      </c>
      <c r="T232" s="3"/>
      <c r="U232" s="2"/>
      <c r="V232" s="2" t="s">
        <v>734</v>
      </c>
      <c r="W232" s="4"/>
      <c r="X232" s="1">
        <v>44666</v>
      </c>
      <c r="Y232" s="1">
        <v>44743</v>
      </c>
      <c r="Z232" s="1"/>
      <c r="AA232" s="2" t="s">
        <v>94</v>
      </c>
    </row>
    <row r="233" spans="1:27" ht="31.5" x14ac:dyDescent="0.25">
      <c r="A233" s="35" t="s">
        <v>2150</v>
      </c>
      <c r="B233" s="6" t="s">
        <v>2148</v>
      </c>
      <c r="C233" s="1">
        <v>44637</v>
      </c>
      <c r="D233" s="4">
        <v>1416</v>
      </c>
      <c r="E233" s="6" t="s">
        <v>641</v>
      </c>
      <c r="F233" s="2" t="s">
        <v>641</v>
      </c>
      <c r="G233" s="1" t="s">
        <v>641</v>
      </c>
      <c r="H233" s="4" t="s">
        <v>641</v>
      </c>
      <c r="I233" s="2" t="s">
        <v>641</v>
      </c>
      <c r="J233" s="2" t="s">
        <v>2149</v>
      </c>
      <c r="K233" s="3"/>
      <c r="L233" s="9">
        <f t="shared" si="23"/>
        <v>0</v>
      </c>
      <c r="M233" s="9">
        <f t="shared" si="23"/>
        <v>0</v>
      </c>
      <c r="N233" s="2"/>
      <c r="O233" s="2"/>
      <c r="P233" s="4"/>
      <c r="Q233" s="3">
        <f t="shared" si="22"/>
        <v>0</v>
      </c>
      <c r="R233" s="3"/>
      <c r="S233" s="3"/>
      <c r="T233" s="3"/>
      <c r="U233" s="2"/>
      <c r="V233" s="2"/>
      <c r="W233" s="4"/>
      <c r="X233" s="1"/>
      <c r="Y233" s="1"/>
      <c r="Z233" s="1"/>
      <c r="AA233" s="2"/>
    </row>
    <row r="234" spans="1:27" ht="94.5" x14ac:dyDescent="0.25">
      <c r="A234" s="35" t="s">
        <v>2147</v>
      </c>
      <c r="B234" s="6" t="s">
        <v>2146</v>
      </c>
      <c r="C234" s="1">
        <v>44637</v>
      </c>
      <c r="D234" s="4">
        <v>1416</v>
      </c>
      <c r="E234" s="6"/>
      <c r="F234" s="40" t="s">
        <v>2509</v>
      </c>
      <c r="G234" s="1">
        <v>44666</v>
      </c>
      <c r="H234" s="4" t="s">
        <v>2510</v>
      </c>
      <c r="I234" s="2" t="s">
        <v>723</v>
      </c>
      <c r="J234" s="2" t="s">
        <v>2142</v>
      </c>
      <c r="K234" s="3">
        <v>390382264.80000001</v>
      </c>
      <c r="L234" s="9">
        <f t="shared" si="23"/>
        <v>390382264.80000001</v>
      </c>
      <c r="M234" s="9">
        <f t="shared" si="23"/>
        <v>390382264.80000001</v>
      </c>
      <c r="N234" s="2" t="s">
        <v>1214</v>
      </c>
      <c r="O234" s="2" t="s">
        <v>1215</v>
      </c>
      <c r="P234" s="4" t="s">
        <v>69</v>
      </c>
      <c r="Q234" s="3">
        <f t="shared" si="22"/>
        <v>321840</v>
      </c>
      <c r="R234" s="3">
        <v>321840</v>
      </c>
      <c r="S234" s="3"/>
      <c r="T234" s="3"/>
      <c r="U234" s="2"/>
      <c r="V234" s="2" t="s">
        <v>45</v>
      </c>
      <c r="W234" s="4"/>
      <c r="X234" s="1">
        <v>44743</v>
      </c>
      <c r="Y234" s="1"/>
      <c r="Z234" s="1"/>
      <c r="AA234" s="2" t="s">
        <v>94</v>
      </c>
    </row>
    <row r="235" spans="1:27" ht="63" x14ac:dyDescent="0.25">
      <c r="A235" s="35" t="s">
        <v>2188</v>
      </c>
      <c r="B235" s="6" t="s">
        <v>2187</v>
      </c>
      <c r="C235" s="1">
        <v>44637</v>
      </c>
      <c r="D235" s="4" t="s">
        <v>63</v>
      </c>
      <c r="E235" s="6" t="s">
        <v>641</v>
      </c>
      <c r="F235" s="2" t="s">
        <v>641</v>
      </c>
      <c r="G235" s="1" t="s">
        <v>641</v>
      </c>
      <c r="H235" s="4" t="s">
        <v>641</v>
      </c>
      <c r="I235" s="2" t="s">
        <v>641</v>
      </c>
      <c r="J235" s="2" t="s">
        <v>1744</v>
      </c>
      <c r="K235" s="3"/>
      <c r="L235" s="9">
        <f t="shared" si="23"/>
        <v>0</v>
      </c>
      <c r="M235" s="9">
        <f t="shared" si="23"/>
        <v>0</v>
      </c>
      <c r="N235" s="2"/>
      <c r="O235" s="2"/>
      <c r="P235" s="4"/>
      <c r="Q235" s="3">
        <f t="shared" si="22"/>
        <v>0</v>
      </c>
      <c r="R235" s="3"/>
      <c r="S235" s="3"/>
      <c r="T235" s="3"/>
      <c r="U235" s="2"/>
      <c r="V235" s="2"/>
      <c r="W235" s="4"/>
      <c r="X235" s="1"/>
      <c r="Y235" s="1"/>
      <c r="Z235" s="1"/>
      <c r="AA235" s="2"/>
    </row>
    <row r="236" spans="1:27" ht="63" x14ac:dyDescent="0.25">
      <c r="A236" s="35" t="s">
        <v>2145</v>
      </c>
      <c r="B236" s="6" t="s">
        <v>2144</v>
      </c>
      <c r="C236" s="1">
        <v>44637</v>
      </c>
      <c r="D236" s="4">
        <v>1688</v>
      </c>
      <c r="E236" s="6" t="s">
        <v>641</v>
      </c>
      <c r="F236" s="2" t="s">
        <v>641</v>
      </c>
      <c r="G236" s="1" t="s">
        <v>641</v>
      </c>
      <c r="H236" s="4" t="s">
        <v>641</v>
      </c>
      <c r="I236" s="2" t="s">
        <v>641</v>
      </c>
      <c r="J236" s="2" t="s">
        <v>1746</v>
      </c>
      <c r="K236" s="3"/>
      <c r="L236" s="9">
        <f t="shared" si="23"/>
        <v>0</v>
      </c>
      <c r="M236" s="9">
        <f t="shared" si="23"/>
        <v>0</v>
      </c>
      <c r="N236" s="2"/>
      <c r="O236" s="2"/>
      <c r="P236" s="4"/>
      <c r="Q236" s="3">
        <f t="shared" si="22"/>
        <v>0</v>
      </c>
      <c r="R236" s="3"/>
      <c r="S236" s="3"/>
      <c r="T236" s="3"/>
      <c r="U236" s="2"/>
      <c r="V236" s="2"/>
      <c r="W236" s="4"/>
      <c r="X236" s="1"/>
      <c r="Y236" s="1"/>
      <c r="Z236" s="1"/>
      <c r="AA236" s="2"/>
    </row>
    <row r="237" spans="1:27" ht="94.5" x14ac:dyDescent="0.25">
      <c r="A237" s="35" t="s">
        <v>2190</v>
      </c>
      <c r="B237" s="6" t="s">
        <v>2189</v>
      </c>
      <c r="C237" s="1">
        <v>44637</v>
      </c>
      <c r="D237" s="4">
        <v>1688</v>
      </c>
      <c r="E237" s="6" t="s">
        <v>641</v>
      </c>
      <c r="F237" s="2" t="s">
        <v>641</v>
      </c>
      <c r="G237" s="1" t="s">
        <v>641</v>
      </c>
      <c r="H237" s="4" t="s">
        <v>641</v>
      </c>
      <c r="I237" s="2" t="s">
        <v>641</v>
      </c>
      <c r="J237" s="2" t="s">
        <v>1745</v>
      </c>
      <c r="K237" s="3"/>
      <c r="L237" s="9">
        <f t="shared" si="23"/>
        <v>0</v>
      </c>
      <c r="M237" s="9">
        <f t="shared" si="23"/>
        <v>0</v>
      </c>
      <c r="N237" s="2"/>
      <c r="O237" s="2"/>
      <c r="P237" s="4"/>
      <c r="Q237" s="3">
        <f t="shared" si="22"/>
        <v>0</v>
      </c>
      <c r="R237" s="3"/>
      <c r="S237" s="3"/>
      <c r="T237" s="3"/>
      <c r="U237" s="2"/>
      <c r="V237" s="2"/>
      <c r="W237" s="4"/>
      <c r="X237" s="1"/>
      <c r="Y237" s="1"/>
      <c r="Z237" s="1"/>
      <c r="AA237" s="2"/>
    </row>
    <row r="238" spans="1:27" ht="94.5" x14ac:dyDescent="0.25">
      <c r="A238" s="35" t="s">
        <v>2143</v>
      </c>
      <c r="B238" s="6" t="s">
        <v>2141</v>
      </c>
      <c r="C238" s="1">
        <v>44637</v>
      </c>
      <c r="D238" s="4">
        <v>1416</v>
      </c>
      <c r="E238" s="6"/>
      <c r="F238" s="40" t="s">
        <v>2513</v>
      </c>
      <c r="G238" s="1">
        <v>44666</v>
      </c>
      <c r="H238" s="4" t="s">
        <v>2511</v>
      </c>
      <c r="I238" s="2" t="s">
        <v>723</v>
      </c>
      <c r="J238" s="2" t="s">
        <v>2142</v>
      </c>
      <c r="K238" s="3">
        <v>485188000</v>
      </c>
      <c r="L238" s="9">
        <f t="shared" si="23"/>
        <v>485188000</v>
      </c>
      <c r="M238" s="9">
        <f t="shared" si="23"/>
        <v>485188000</v>
      </c>
      <c r="N238" s="2" t="s">
        <v>1214</v>
      </c>
      <c r="O238" s="2" t="s">
        <v>1215</v>
      </c>
      <c r="P238" s="4" t="s">
        <v>69</v>
      </c>
      <c r="Q238" s="3">
        <f t="shared" si="22"/>
        <v>400000</v>
      </c>
      <c r="R238" s="3">
        <v>400000</v>
      </c>
      <c r="S238" s="3"/>
      <c r="T238" s="3"/>
      <c r="U238" s="2"/>
      <c r="V238" s="2" t="s">
        <v>45</v>
      </c>
      <c r="W238" s="4"/>
      <c r="X238" s="1">
        <v>44805</v>
      </c>
      <c r="Y238" s="1"/>
      <c r="Z238" s="1"/>
      <c r="AA238" s="2" t="s">
        <v>94</v>
      </c>
    </row>
    <row r="239" spans="1:27" ht="47.25" x14ac:dyDescent="0.25">
      <c r="A239" s="35" t="s">
        <v>2140</v>
      </c>
      <c r="B239" s="6" t="s">
        <v>2139</v>
      </c>
      <c r="C239" s="1">
        <v>44637</v>
      </c>
      <c r="D239" s="4">
        <v>1416</v>
      </c>
      <c r="E239" s="6"/>
      <c r="F239" s="2"/>
      <c r="G239" s="1">
        <v>44666</v>
      </c>
      <c r="H239" s="4" t="s">
        <v>2512</v>
      </c>
      <c r="I239" s="2" t="s">
        <v>104</v>
      </c>
      <c r="J239" s="2" t="s">
        <v>2138</v>
      </c>
      <c r="K239" s="3">
        <v>467593344</v>
      </c>
      <c r="L239" s="9">
        <f t="shared" si="23"/>
        <v>467593344</v>
      </c>
      <c r="M239" s="9">
        <f t="shared" si="23"/>
        <v>467593344</v>
      </c>
      <c r="N239" s="2" t="s">
        <v>627</v>
      </c>
      <c r="O239" s="2" t="s">
        <v>1189</v>
      </c>
      <c r="P239" s="4" t="s">
        <v>51</v>
      </c>
      <c r="Q239" s="3">
        <f t="shared" si="22"/>
        <v>2848400</v>
      </c>
      <c r="R239" s="3">
        <v>1736800</v>
      </c>
      <c r="S239" s="3">
        <v>1111600</v>
      </c>
      <c r="T239" s="3"/>
      <c r="U239" s="2"/>
      <c r="V239" s="2" t="s">
        <v>45</v>
      </c>
      <c r="W239" s="4"/>
      <c r="X239" s="1">
        <v>44774</v>
      </c>
      <c r="Y239" s="1">
        <v>44896</v>
      </c>
      <c r="Z239" s="1"/>
      <c r="AA239" s="2" t="s">
        <v>94</v>
      </c>
    </row>
    <row r="240" spans="1:27" ht="75" x14ac:dyDescent="0.25">
      <c r="A240" s="35" t="s">
        <v>2135</v>
      </c>
      <c r="B240" s="6" t="s">
        <v>2134</v>
      </c>
      <c r="C240" s="1">
        <v>44638</v>
      </c>
      <c r="D240" s="4" t="s">
        <v>1530</v>
      </c>
      <c r="E240" s="6"/>
      <c r="F240" s="40" t="s">
        <v>2374</v>
      </c>
      <c r="G240" s="1">
        <v>44659</v>
      </c>
      <c r="H240" s="4" t="s">
        <v>2373</v>
      </c>
      <c r="I240" s="2" t="s">
        <v>2375</v>
      </c>
      <c r="J240" s="2" t="s">
        <v>2133</v>
      </c>
      <c r="K240" s="3">
        <v>21794439.620000001</v>
      </c>
      <c r="L240" s="9">
        <f t="shared" si="23"/>
        <v>21794439.620000001</v>
      </c>
      <c r="M240" s="9">
        <f t="shared" si="23"/>
        <v>21794439.620000001</v>
      </c>
      <c r="N240" s="2" t="s">
        <v>2376</v>
      </c>
      <c r="O240" s="2" t="s">
        <v>670</v>
      </c>
      <c r="P240" s="4"/>
      <c r="Q240" s="3">
        <f t="shared" si="22"/>
        <v>3549583</v>
      </c>
      <c r="R240" s="3">
        <v>1774800</v>
      </c>
      <c r="S240" s="3">
        <v>1774783</v>
      </c>
      <c r="T240" s="3"/>
      <c r="U240" s="2"/>
      <c r="V240" s="2" t="s">
        <v>2377</v>
      </c>
      <c r="W240" s="4"/>
      <c r="X240" s="1">
        <v>44743</v>
      </c>
      <c r="Y240" s="1">
        <v>44805</v>
      </c>
      <c r="Z240" s="1"/>
      <c r="AA240" s="2" t="s">
        <v>94</v>
      </c>
    </row>
    <row r="241" spans="1:27" ht="31.5" x14ac:dyDescent="0.25">
      <c r="A241" s="35" t="s">
        <v>2137</v>
      </c>
      <c r="B241" s="6" t="s">
        <v>2136</v>
      </c>
      <c r="C241" s="1">
        <v>44638</v>
      </c>
      <c r="D241" s="4" t="s">
        <v>1530</v>
      </c>
      <c r="E241" s="6" t="s">
        <v>641</v>
      </c>
      <c r="F241" s="2" t="s">
        <v>641</v>
      </c>
      <c r="G241" s="1" t="s">
        <v>641</v>
      </c>
      <c r="H241" s="4" t="s">
        <v>641</v>
      </c>
      <c r="I241" s="2" t="s">
        <v>641</v>
      </c>
      <c r="J241" s="2" t="s">
        <v>1350</v>
      </c>
      <c r="K241" s="3"/>
      <c r="L241" s="9">
        <f t="shared" si="23"/>
        <v>0</v>
      </c>
      <c r="M241" s="9">
        <f t="shared" si="23"/>
        <v>0</v>
      </c>
      <c r="N241" s="2"/>
      <c r="O241" s="2"/>
      <c r="P241" s="4"/>
      <c r="Q241" s="3">
        <f t="shared" si="22"/>
        <v>0</v>
      </c>
      <c r="R241" s="3"/>
      <c r="S241" s="3"/>
      <c r="T241" s="3"/>
      <c r="U241" s="2"/>
      <c r="V241" s="2"/>
      <c r="W241" s="4"/>
      <c r="X241" s="1"/>
      <c r="Y241" s="1"/>
      <c r="Z241" s="1"/>
      <c r="AA241" s="2"/>
    </row>
    <row r="242" spans="1:27" ht="157.5" x14ac:dyDescent="0.25">
      <c r="A242" s="35" t="s">
        <v>2132</v>
      </c>
      <c r="B242" s="6" t="s">
        <v>2130</v>
      </c>
      <c r="C242" s="1">
        <v>44643</v>
      </c>
      <c r="D242" s="4" t="s">
        <v>1530</v>
      </c>
      <c r="E242" s="6"/>
      <c r="F242" s="40" t="s">
        <v>2504</v>
      </c>
      <c r="G242" s="1">
        <v>44663</v>
      </c>
      <c r="H242" s="4" t="s">
        <v>2506</v>
      </c>
      <c r="I242" s="2" t="s">
        <v>1803</v>
      </c>
      <c r="J242" s="2" t="s">
        <v>2131</v>
      </c>
      <c r="K242" s="3">
        <v>10732947.24</v>
      </c>
      <c r="L242" s="9">
        <f t="shared" si="23"/>
        <v>10732947.24</v>
      </c>
      <c r="M242" s="9">
        <f t="shared" si="23"/>
        <v>10732947.24</v>
      </c>
      <c r="N242" s="2" t="s">
        <v>2507</v>
      </c>
      <c r="O242" s="2" t="s">
        <v>2508</v>
      </c>
      <c r="P242" s="4" t="s">
        <v>69</v>
      </c>
      <c r="Q242" s="3">
        <f t="shared" si="22"/>
        <v>2456052</v>
      </c>
      <c r="R242" s="3">
        <v>1228030</v>
      </c>
      <c r="S242" s="3">
        <v>1228022</v>
      </c>
      <c r="T242" s="3"/>
      <c r="U242" s="2"/>
      <c r="V242" s="2" t="s">
        <v>45</v>
      </c>
      <c r="W242" s="4"/>
      <c r="X242" s="1">
        <v>44743</v>
      </c>
      <c r="Y242" s="1">
        <v>44805</v>
      </c>
      <c r="Z242" s="1"/>
      <c r="AA242" s="2" t="s">
        <v>94</v>
      </c>
    </row>
    <row r="243" spans="1:27" ht="75" x14ac:dyDescent="0.25">
      <c r="A243" s="35" t="s">
        <v>2129</v>
      </c>
      <c r="B243" s="6" t="s">
        <v>2128</v>
      </c>
      <c r="C243" s="1">
        <v>44643</v>
      </c>
      <c r="D243" s="4" t="s">
        <v>63</v>
      </c>
      <c r="E243" s="6"/>
      <c r="F243" s="40" t="s">
        <v>2505</v>
      </c>
      <c r="G243" s="1">
        <v>44664</v>
      </c>
      <c r="H243" s="4" t="s">
        <v>2514</v>
      </c>
      <c r="I243" s="2" t="s">
        <v>622</v>
      </c>
      <c r="J243" s="2" t="s">
        <v>1397</v>
      </c>
      <c r="K243" s="3">
        <v>140658688</v>
      </c>
      <c r="L243" s="9">
        <f t="shared" si="23"/>
        <v>140658688</v>
      </c>
      <c r="M243" s="9">
        <f t="shared" si="23"/>
        <v>140658688</v>
      </c>
      <c r="N243" s="2" t="s">
        <v>1571</v>
      </c>
      <c r="O243" s="2" t="s">
        <v>693</v>
      </c>
      <c r="P243" s="4" t="s">
        <v>69</v>
      </c>
      <c r="Q243" s="3">
        <f t="shared" si="22"/>
        <v>8130560</v>
      </c>
      <c r="R243" s="3">
        <v>2716380</v>
      </c>
      <c r="S243" s="3">
        <v>5414180</v>
      </c>
      <c r="T243" s="3"/>
      <c r="U243" s="2"/>
      <c r="V243" s="2" t="s">
        <v>45</v>
      </c>
      <c r="W243" s="4"/>
      <c r="X243" s="1">
        <v>44682</v>
      </c>
      <c r="Y243" s="1">
        <v>44743</v>
      </c>
      <c r="Z243" s="1"/>
      <c r="AA243" s="2" t="s">
        <v>94</v>
      </c>
    </row>
    <row r="244" spans="1:27" ht="157.5" customHeight="1" x14ac:dyDescent="0.25">
      <c r="A244" s="35" t="s">
        <v>2127</v>
      </c>
      <c r="B244" s="6" t="s">
        <v>2125</v>
      </c>
      <c r="C244" s="1">
        <v>44645</v>
      </c>
      <c r="D244" s="4">
        <v>1688</v>
      </c>
      <c r="E244" s="6"/>
      <c r="F244" s="2"/>
      <c r="G244" s="1"/>
      <c r="H244" s="4"/>
      <c r="I244" s="2"/>
      <c r="J244" s="2" t="s">
        <v>2126</v>
      </c>
      <c r="K244" s="3"/>
      <c r="L244" s="9">
        <f t="shared" si="23"/>
        <v>0</v>
      </c>
      <c r="M244" s="9">
        <f t="shared" si="23"/>
        <v>0</v>
      </c>
      <c r="N244" s="2"/>
      <c r="O244" s="2"/>
      <c r="P244" s="4"/>
      <c r="Q244" s="3">
        <f t="shared" ref="Q244:Q275" si="24">R244+S244+T244</f>
        <v>0</v>
      </c>
      <c r="R244" s="3"/>
      <c r="S244" s="3"/>
      <c r="T244" s="3"/>
      <c r="U244" s="2"/>
      <c r="V244" s="2"/>
      <c r="W244" s="4"/>
      <c r="X244" s="1"/>
      <c r="Y244" s="1"/>
      <c r="Z244" s="1"/>
      <c r="AA244" s="2"/>
    </row>
    <row r="245" spans="1:27" ht="47.25" x14ac:dyDescent="0.25">
      <c r="A245" s="35" t="s">
        <v>2124</v>
      </c>
      <c r="B245" s="6" t="s">
        <v>2123</v>
      </c>
      <c r="C245" s="1">
        <v>44645</v>
      </c>
      <c r="D245" s="4" t="s">
        <v>63</v>
      </c>
      <c r="E245" s="6"/>
      <c r="F245" s="2"/>
      <c r="G245" s="1">
        <v>44666</v>
      </c>
      <c r="H245" s="4" t="s">
        <v>2515</v>
      </c>
      <c r="I245" s="2" t="s">
        <v>100</v>
      </c>
      <c r="J245" s="2" t="s">
        <v>2122</v>
      </c>
      <c r="K245" s="3">
        <v>25569720</v>
      </c>
      <c r="L245" s="9">
        <f t="shared" si="23"/>
        <v>25569720</v>
      </c>
      <c r="M245" s="9">
        <f t="shared" si="23"/>
        <v>25569720</v>
      </c>
      <c r="N245" s="2" t="s">
        <v>2516</v>
      </c>
      <c r="O245" s="2" t="s">
        <v>670</v>
      </c>
      <c r="P245" s="4" t="s">
        <v>69</v>
      </c>
      <c r="Q245" s="3">
        <f t="shared" si="24"/>
        <v>66000</v>
      </c>
      <c r="R245" s="3">
        <v>66000</v>
      </c>
      <c r="S245" s="3"/>
      <c r="T245" s="3"/>
      <c r="U245" s="2"/>
      <c r="V245" s="2" t="s">
        <v>62</v>
      </c>
      <c r="W245" s="4"/>
      <c r="X245" s="1">
        <v>44757</v>
      </c>
      <c r="Y245" s="1"/>
      <c r="Z245" s="1"/>
      <c r="AA245" s="2" t="s">
        <v>94</v>
      </c>
    </row>
    <row r="246" spans="1:27" ht="47.25" x14ac:dyDescent="0.25">
      <c r="A246" s="35" t="s">
        <v>2121</v>
      </c>
      <c r="B246" s="6" t="s">
        <v>2120</v>
      </c>
      <c r="C246" s="1">
        <v>44645</v>
      </c>
      <c r="D246" s="4">
        <v>1416</v>
      </c>
      <c r="E246" s="6"/>
      <c r="F246" s="2"/>
      <c r="G246" s="1"/>
      <c r="H246" s="4"/>
      <c r="I246" s="2"/>
      <c r="J246" s="2" t="s">
        <v>2119</v>
      </c>
      <c r="K246" s="3"/>
      <c r="L246" s="9">
        <f t="shared" si="23"/>
        <v>0</v>
      </c>
      <c r="M246" s="9">
        <f t="shared" si="23"/>
        <v>0</v>
      </c>
      <c r="N246" s="2"/>
      <c r="O246" s="2"/>
      <c r="P246" s="4"/>
      <c r="Q246" s="3">
        <f t="shared" si="24"/>
        <v>0</v>
      </c>
      <c r="R246" s="3"/>
      <c r="S246" s="3"/>
      <c r="T246" s="3"/>
      <c r="U246" s="2"/>
      <c r="V246" s="2"/>
      <c r="W246" s="4"/>
      <c r="X246" s="1"/>
      <c r="Y246" s="1"/>
      <c r="Z246" s="1"/>
      <c r="AA246" s="2"/>
    </row>
    <row r="247" spans="1:27" ht="63" x14ac:dyDescent="0.25">
      <c r="A247" s="35" t="s">
        <v>2118</v>
      </c>
      <c r="B247" s="6" t="s">
        <v>2117</v>
      </c>
      <c r="C247" s="1">
        <v>44645</v>
      </c>
      <c r="D247" s="4" t="s">
        <v>1530</v>
      </c>
      <c r="E247" s="6"/>
      <c r="F247" s="2"/>
      <c r="G247" s="1"/>
      <c r="H247" s="4"/>
      <c r="I247" s="2"/>
      <c r="J247" s="2" t="s">
        <v>1449</v>
      </c>
      <c r="K247" s="3"/>
      <c r="L247" s="9">
        <f t="shared" si="23"/>
        <v>0</v>
      </c>
      <c r="M247" s="9">
        <f t="shared" si="23"/>
        <v>0</v>
      </c>
      <c r="N247" s="2"/>
      <c r="O247" s="2"/>
      <c r="P247" s="4"/>
      <c r="Q247" s="3">
        <f t="shared" si="24"/>
        <v>0</v>
      </c>
      <c r="R247" s="3"/>
      <c r="S247" s="3"/>
      <c r="T247" s="3"/>
      <c r="U247" s="2"/>
      <c r="V247" s="2"/>
      <c r="W247" s="4"/>
      <c r="X247" s="1"/>
      <c r="Y247" s="1"/>
      <c r="Z247" s="1"/>
      <c r="AA247" s="2"/>
    </row>
    <row r="248" spans="1:27" ht="126" x14ac:dyDescent="0.25">
      <c r="A248" s="35" t="s">
        <v>2116</v>
      </c>
      <c r="B248" s="6" t="s">
        <v>2115</v>
      </c>
      <c r="C248" s="1">
        <v>44645</v>
      </c>
      <c r="D248" s="4" t="s">
        <v>1530</v>
      </c>
      <c r="E248" s="6"/>
      <c r="F248" s="2"/>
      <c r="G248" s="1"/>
      <c r="H248" s="4"/>
      <c r="I248" s="2"/>
      <c r="J248" s="2" t="s">
        <v>2114</v>
      </c>
      <c r="K248" s="3"/>
      <c r="L248" s="9">
        <f t="shared" si="23"/>
        <v>0</v>
      </c>
      <c r="M248" s="9">
        <f t="shared" si="23"/>
        <v>0</v>
      </c>
      <c r="N248" s="2"/>
      <c r="O248" s="2"/>
      <c r="P248" s="4"/>
      <c r="Q248" s="3">
        <f t="shared" si="24"/>
        <v>0</v>
      </c>
      <c r="R248" s="3"/>
      <c r="S248" s="3"/>
      <c r="T248" s="3"/>
      <c r="U248" s="2"/>
      <c r="V248" s="2"/>
      <c r="W248" s="4"/>
      <c r="X248" s="1"/>
      <c r="Y248" s="1"/>
      <c r="Z248" s="1"/>
      <c r="AA248" s="2"/>
    </row>
    <row r="249" spans="1:27" ht="47.25" x14ac:dyDescent="0.25">
      <c r="A249" s="35" t="s">
        <v>2113</v>
      </c>
      <c r="B249" s="6" t="s">
        <v>2111</v>
      </c>
      <c r="C249" s="1">
        <v>44645</v>
      </c>
      <c r="D249" s="4">
        <v>1416</v>
      </c>
      <c r="E249" s="6"/>
      <c r="F249" s="2"/>
      <c r="G249" s="1"/>
      <c r="H249" s="4"/>
      <c r="I249" s="2"/>
      <c r="J249" s="2" t="s">
        <v>2112</v>
      </c>
      <c r="K249" s="3"/>
      <c r="L249" s="9">
        <f t="shared" si="23"/>
        <v>0</v>
      </c>
      <c r="M249" s="9">
        <f t="shared" si="23"/>
        <v>0</v>
      </c>
      <c r="N249" s="2"/>
      <c r="O249" s="2"/>
      <c r="P249" s="4"/>
      <c r="Q249" s="3">
        <f t="shared" si="24"/>
        <v>0</v>
      </c>
      <c r="R249" s="3"/>
      <c r="S249" s="3"/>
      <c r="T249" s="3"/>
      <c r="U249" s="2"/>
      <c r="V249" s="2"/>
      <c r="W249" s="4"/>
      <c r="X249" s="1"/>
      <c r="Y249" s="1"/>
      <c r="Z249" s="1"/>
      <c r="AA249" s="2"/>
    </row>
    <row r="250" spans="1:27" ht="47.25" x14ac:dyDescent="0.25">
      <c r="A250" s="35" t="s">
        <v>2110</v>
      </c>
      <c r="B250" s="6" t="s">
        <v>2109</v>
      </c>
      <c r="C250" s="1">
        <v>44645</v>
      </c>
      <c r="D250" s="4">
        <v>1416</v>
      </c>
      <c r="E250" s="6"/>
      <c r="F250" s="2"/>
      <c r="G250" s="1"/>
      <c r="H250" s="4"/>
      <c r="I250" s="2"/>
      <c r="J250" s="2" t="s">
        <v>2108</v>
      </c>
      <c r="K250" s="3"/>
      <c r="L250" s="9">
        <f t="shared" ref="L250:M269" si="25">K250</f>
        <v>0</v>
      </c>
      <c r="M250" s="9">
        <f t="shared" si="25"/>
        <v>0</v>
      </c>
      <c r="N250" s="2"/>
      <c r="O250" s="2"/>
      <c r="P250" s="4"/>
      <c r="Q250" s="3">
        <f t="shared" si="24"/>
        <v>0</v>
      </c>
      <c r="R250" s="3"/>
      <c r="S250" s="3"/>
      <c r="T250" s="3"/>
      <c r="U250" s="2"/>
      <c r="V250" s="2"/>
      <c r="W250" s="4"/>
      <c r="X250" s="1"/>
      <c r="Y250" s="1"/>
      <c r="Z250" s="1"/>
      <c r="AA250" s="2"/>
    </row>
    <row r="251" spans="1:27" ht="47.25" x14ac:dyDescent="0.25">
      <c r="A251" s="35" t="s">
        <v>2107</v>
      </c>
      <c r="B251" s="6" t="s">
        <v>2106</v>
      </c>
      <c r="C251" s="1">
        <v>44645</v>
      </c>
      <c r="D251" s="4">
        <v>1416</v>
      </c>
      <c r="E251" s="6"/>
      <c r="F251" s="2"/>
      <c r="G251" s="1"/>
      <c r="H251" s="4"/>
      <c r="I251" s="2"/>
      <c r="J251" s="2" t="s">
        <v>2105</v>
      </c>
      <c r="K251" s="3"/>
      <c r="L251" s="9">
        <f t="shared" si="25"/>
        <v>0</v>
      </c>
      <c r="M251" s="9">
        <f t="shared" si="25"/>
        <v>0</v>
      </c>
      <c r="N251" s="2"/>
      <c r="O251" s="2"/>
      <c r="P251" s="4"/>
      <c r="Q251" s="3">
        <f t="shared" si="24"/>
        <v>0</v>
      </c>
      <c r="R251" s="3"/>
      <c r="S251" s="3"/>
      <c r="T251" s="3"/>
      <c r="U251" s="2"/>
      <c r="V251" s="2"/>
      <c r="W251" s="4"/>
      <c r="X251" s="1"/>
      <c r="Y251" s="1"/>
      <c r="Z251" s="1"/>
      <c r="AA251" s="2"/>
    </row>
    <row r="252" spans="1:27" ht="31.5" x14ac:dyDescent="0.25">
      <c r="A252" s="35" t="s">
        <v>2243</v>
      </c>
      <c r="B252" s="6" t="s">
        <v>2242</v>
      </c>
      <c r="C252" s="1">
        <v>44648</v>
      </c>
      <c r="D252" s="4" t="s">
        <v>1530</v>
      </c>
      <c r="E252" s="6"/>
      <c r="F252" s="2"/>
      <c r="G252" s="1"/>
      <c r="H252" s="4"/>
      <c r="I252" s="2"/>
      <c r="J252" s="2" t="s">
        <v>1528</v>
      </c>
      <c r="K252" s="3"/>
      <c r="L252" s="9">
        <f t="shared" si="25"/>
        <v>0</v>
      </c>
      <c r="M252" s="9">
        <f t="shared" si="25"/>
        <v>0</v>
      </c>
      <c r="N252" s="2"/>
      <c r="O252" s="2"/>
      <c r="P252" s="4"/>
      <c r="Q252" s="3">
        <f t="shared" si="24"/>
        <v>0</v>
      </c>
      <c r="R252" s="3"/>
      <c r="S252" s="3"/>
      <c r="T252" s="3"/>
      <c r="U252" s="2"/>
      <c r="V252" s="2"/>
      <c r="W252" s="4"/>
      <c r="X252" s="1"/>
      <c r="Y252" s="1"/>
      <c r="Z252" s="1"/>
      <c r="AA252" s="2"/>
    </row>
    <row r="253" spans="1:27" ht="94.5" x14ac:dyDescent="0.25">
      <c r="A253" s="35" t="s">
        <v>2241</v>
      </c>
      <c r="B253" s="6" t="s">
        <v>2239</v>
      </c>
      <c r="C253" s="1">
        <v>44648</v>
      </c>
      <c r="D253" s="4" t="s">
        <v>1530</v>
      </c>
      <c r="E253" s="6"/>
      <c r="F253" s="2"/>
      <c r="G253" s="1"/>
      <c r="H253" s="4"/>
      <c r="I253" s="2"/>
      <c r="J253" s="2" t="s">
        <v>2240</v>
      </c>
      <c r="K253" s="3"/>
      <c r="L253" s="9">
        <f t="shared" si="25"/>
        <v>0</v>
      </c>
      <c r="M253" s="9">
        <f t="shared" si="25"/>
        <v>0</v>
      </c>
      <c r="N253" s="2"/>
      <c r="O253" s="2"/>
      <c r="P253" s="4"/>
      <c r="Q253" s="3">
        <f t="shared" si="24"/>
        <v>0</v>
      </c>
      <c r="R253" s="3"/>
      <c r="S253" s="3"/>
      <c r="T253" s="3"/>
      <c r="U253" s="2"/>
      <c r="V253" s="2"/>
      <c r="W253" s="4"/>
      <c r="X253" s="1"/>
      <c r="Y253" s="1"/>
      <c r="Z253" s="1"/>
      <c r="AA253" s="2"/>
    </row>
    <row r="254" spans="1:27" ht="63" x14ac:dyDescent="0.25">
      <c r="A254" s="35" t="s">
        <v>2238</v>
      </c>
      <c r="B254" s="6" t="s">
        <v>2237</v>
      </c>
      <c r="C254" s="1">
        <v>44648</v>
      </c>
      <c r="D254" s="4">
        <v>545</v>
      </c>
      <c r="E254" s="6"/>
      <c r="F254" s="2"/>
      <c r="G254" s="1"/>
      <c r="H254" s="4"/>
      <c r="I254" s="2"/>
      <c r="J254" s="2" t="s">
        <v>932</v>
      </c>
      <c r="K254" s="3"/>
      <c r="L254" s="9">
        <f t="shared" si="25"/>
        <v>0</v>
      </c>
      <c r="M254" s="9">
        <f t="shared" si="25"/>
        <v>0</v>
      </c>
      <c r="N254" s="2"/>
      <c r="O254" s="2"/>
      <c r="P254" s="4"/>
      <c r="Q254" s="3">
        <f t="shared" si="24"/>
        <v>0</v>
      </c>
      <c r="R254" s="3"/>
      <c r="S254" s="3"/>
      <c r="T254" s="3"/>
      <c r="U254" s="2"/>
      <c r="V254" s="2"/>
      <c r="W254" s="4"/>
      <c r="X254" s="1"/>
      <c r="Y254" s="1"/>
      <c r="Z254" s="1"/>
      <c r="AA254" s="2"/>
    </row>
    <row r="255" spans="1:27" ht="63" customHeight="1" x14ac:dyDescent="0.25">
      <c r="A255" s="35" t="s">
        <v>1080</v>
      </c>
      <c r="B255" s="6" t="s">
        <v>2274</v>
      </c>
      <c r="C255" s="1">
        <v>44650</v>
      </c>
      <c r="D255" s="4" t="s">
        <v>63</v>
      </c>
      <c r="E255" s="6"/>
      <c r="F255" s="2"/>
      <c r="G255" s="1"/>
      <c r="H255" s="4"/>
      <c r="I255" s="2"/>
      <c r="J255" s="2" t="s">
        <v>2192</v>
      </c>
      <c r="K255" s="3"/>
      <c r="L255" s="9">
        <f t="shared" si="25"/>
        <v>0</v>
      </c>
      <c r="M255" s="9">
        <f t="shared" si="25"/>
        <v>0</v>
      </c>
      <c r="N255" s="2"/>
      <c r="O255" s="2"/>
      <c r="P255" s="4"/>
      <c r="Q255" s="3">
        <f t="shared" si="24"/>
        <v>0</v>
      </c>
      <c r="R255" s="3"/>
      <c r="S255" s="3"/>
      <c r="T255" s="3"/>
      <c r="U255" s="2"/>
      <c r="V255" s="2"/>
      <c r="W255" s="4"/>
      <c r="X255" s="1"/>
      <c r="Y255" s="1"/>
      <c r="Z255" s="1"/>
      <c r="AA255" s="2"/>
    </row>
    <row r="256" spans="1:27" ht="78.75" x14ac:dyDescent="0.25">
      <c r="A256" s="35" t="s">
        <v>2282</v>
      </c>
      <c r="B256" s="6" t="s">
        <v>2281</v>
      </c>
      <c r="C256" s="1">
        <v>44650</v>
      </c>
      <c r="D256" s="4">
        <v>545</v>
      </c>
      <c r="E256" s="6"/>
      <c r="F256" s="2"/>
      <c r="G256" s="1"/>
      <c r="H256" s="4"/>
      <c r="I256" s="2"/>
      <c r="J256" s="2" t="s">
        <v>2191</v>
      </c>
      <c r="K256" s="3"/>
      <c r="L256" s="9">
        <f t="shared" si="25"/>
        <v>0</v>
      </c>
      <c r="M256" s="9">
        <f t="shared" si="25"/>
        <v>0</v>
      </c>
      <c r="N256" s="2"/>
      <c r="O256" s="2"/>
      <c r="P256" s="4"/>
      <c r="Q256" s="3">
        <f t="shared" si="24"/>
        <v>0</v>
      </c>
      <c r="R256" s="3"/>
      <c r="S256" s="3"/>
      <c r="T256" s="3"/>
      <c r="U256" s="2"/>
      <c r="V256" s="2"/>
      <c r="W256" s="4"/>
      <c r="X256" s="1"/>
      <c r="Y256" s="1"/>
      <c r="Z256" s="1"/>
      <c r="AA256" s="2"/>
    </row>
    <row r="257" spans="1:27" ht="78.75" x14ac:dyDescent="0.25">
      <c r="A257" s="35" t="s">
        <v>2280</v>
      </c>
      <c r="B257" s="6" t="s">
        <v>2279</v>
      </c>
      <c r="C257" s="1">
        <v>44650</v>
      </c>
      <c r="D257" s="4">
        <v>1416</v>
      </c>
      <c r="E257" s="6"/>
      <c r="F257" s="2"/>
      <c r="G257" s="1"/>
      <c r="H257" s="4"/>
      <c r="I257" s="2"/>
      <c r="J257" s="2" t="s">
        <v>2193</v>
      </c>
      <c r="K257" s="3"/>
      <c r="L257" s="9">
        <f t="shared" si="25"/>
        <v>0</v>
      </c>
      <c r="M257" s="9">
        <f t="shared" si="25"/>
        <v>0</v>
      </c>
      <c r="N257" s="2"/>
      <c r="O257" s="2"/>
      <c r="P257" s="4"/>
      <c r="Q257" s="3">
        <f t="shared" si="24"/>
        <v>0</v>
      </c>
      <c r="R257" s="3"/>
      <c r="S257" s="3"/>
      <c r="T257" s="3"/>
      <c r="U257" s="2"/>
      <c r="V257" s="2"/>
      <c r="W257" s="4"/>
      <c r="X257" s="1"/>
      <c r="Y257" s="1"/>
      <c r="Z257" s="1"/>
      <c r="AA257" s="2"/>
    </row>
    <row r="258" spans="1:27" ht="173.25" customHeight="1" x14ac:dyDescent="0.25">
      <c r="A258" s="35" t="s">
        <v>2278</v>
      </c>
      <c r="B258" s="6" t="s">
        <v>2277</v>
      </c>
      <c r="C258" s="1">
        <v>44652</v>
      </c>
      <c r="D258" s="4" t="s">
        <v>1530</v>
      </c>
      <c r="E258" s="6"/>
      <c r="F258" s="2"/>
      <c r="G258" s="1"/>
      <c r="H258" s="4"/>
      <c r="I258" s="2"/>
      <c r="J258" s="2" t="s">
        <v>1590</v>
      </c>
      <c r="K258" s="3"/>
      <c r="L258" s="9">
        <f t="shared" si="25"/>
        <v>0</v>
      </c>
      <c r="M258" s="9">
        <f t="shared" si="25"/>
        <v>0</v>
      </c>
      <c r="N258" s="2"/>
      <c r="O258" s="2"/>
      <c r="P258" s="4"/>
      <c r="Q258" s="3">
        <f t="shared" si="24"/>
        <v>0</v>
      </c>
      <c r="R258" s="3"/>
      <c r="S258" s="3"/>
      <c r="T258" s="3"/>
      <c r="U258" s="2"/>
      <c r="V258" s="2"/>
      <c r="W258" s="4"/>
      <c r="X258" s="1"/>
      <c r="Y258" s="1"/>
      <c r="Z258" s="1"/>
      <c r="AA258" s="2"/>
    </row>
    <row r="259" spans="1:27" ht="94.5" x14ac:dyDescent="0.25">
      <c r="A259" s="35" t="s">
        <v>2275</v>
      </c>
      <c r="B259" s="6" t="s">
        <v>2276</v>
      </c>
      <c r="C259" s="1">
        <v>44652</v>
      </c>
      <c r="D259" s="4">
        <v>1688</v>
      </c>
      <c r="E259" s="6"/>
      <c r="F259" s="2"/>
      <c r="G259" s="1"/>
      <c r="H259" s="4"/>
      <c r="I259" s="2"/>
      <c r="J259" s="2" t="s">
        <v>1745</v>
      </c>
      <c r="K259" s="3"/>
      <c r="L259" s="9">
        <f t="shared" si="25"/>
        <v>0</v>
      </c>
      <c r="M259" s="9">
        <f t="shared" si="25"/>
        <v>0</v>
      </c>
      <c r="N259" s="2"/>
      <c r="O259" s="2"/>
      <c r="P259" s="4"/>
      <c r="Q259" s="3">
        <f t="shared" si="24"/>
        <v>0</v>
      </c>
      <c r="R259" s="3"/>
      <c r="S259" s="3"/>
      <c r="T259" s="3"/>
      <c r="U259" s="2"/>
      <c r="V259" s="2"/>
      <c r="W259" s="4"/>
      <c r="X259" s="1"/>
      <c r="Y259" s="1"/>
      <c r="Z259" s="1"/>
      <c r="AA259" s="2"/>
    </row>
    <row r="260" spans="1:27" ht="63" x14ac:dyDescent="0.25">
      <c r="A260" s="35" t="s">
        <v>2501</v>
      </c>
      <c r="B260" s="6" t="s">
        <v>2500</v>
      </c>
      <c r="C260" s="1">
        <v>44655</v>
      </c>
      <c r="D260" s="4">
        <v>545</v>
      </c>
      <c r="E260" s="6"/>
      <c r="F260" s="2"/>
      <c r="G260" s="1"/>
      <c r="H260" s="4"/>
      <c r="I260" s="2"/>
      <c r="J260" s="2" t="s">
        <v>2499</v>
      </c>
      <c r="K260" s="3"/>
      <c r="L260" s="9">
        <f t="shared" si="25"/>
        <v>0</v>
      </c>
      <c r="M260" s="9">
        <f t="shared" si="25"/>
        <v>0</v>
      </c>
      <c r="N260" s="2"/>
      <c r="O260" s="2"/>
      <c r="P260" s="4"/>
      <c r="Q260" s="3">
        <f t="shared" si="24"/>
        <v>0</v>
      </c>
      <c r="R260" s="3"/>
      <c r="S260" s="3"/>
      <c r="T260" s="3"/>
      <c r="U260" s="2"/>
      <c r="V260" s="2"/>
      <c r="W260" s="4"/>
      <c r="X260" s="1"/>
      <c r="Y260" s="1"/>
      <c r="Z260" s="1"/>
      <c r="AA260" s="2"/>
    </row>
    <row r="261" spans="1:27" ht="31.5" x14ac:dyDescent="0.25">
      <c r="A261" s="35" t="s">
        <v>2503</v>
      </c>
      <c r="B261" s="6" t="s">
        <v>2502</v>
      </c>
      <c r="C261" s="1">
        <v>44658</v>
      </c>
      <c r="D261" s="4" t="s">
        <v>1530</v>
      </c>
      <c r="E261" s="6"/>
      <c r="F261" s="2"/>
      <c r="G261" s="1"/>
      <c r="H261" s="4"/>
      <c r="I261" s="2"/>
      <c r="J261" s="2" t="s">
        <v>2319</v>
      </c>
      <c r="K261" s="3"/>
      <c r="L261" s="9">
        <f t="shared" si="25"/>
        <v>0</v>
      </c>
      <c r="M261" s="9">
        <f t="shared" si="25"/>
        <v>0</v>
      </c>
      <c r="N261" s="2"/>
      <c r="O261" s="2"/>
      <c r="P261" s="4"/>
      <c r="Q261" s="3">
        <f t="shared" si="24"/>
        <v>0</v>
      </c>
      <c r="R261" s="3"/>
      <c r="S261" s="3"/>
      <c r="T261" s="3"/>
      <c r="U261" s="2"/>
      <c r="V261" s="2"/>
      <c r="W261" s="4"/>
      <c r="X261" s="1"/>
      <c r="Y261" s="1"/>
      <c r="Z261" s="1"/>
      <c r="AA261" s="2"/>
    </row>
    <row r="262" spans="1:27" ht="63" x14ac:dyDescent="0.25">
      <c r="A262" s="35" t="s">
        <v>2471</v>
      </c>
      <c r="B262" s="6" t="s">
        <v>2470</v>
      </c>
      <c r="C262" s="1">
        <v>44659</v>
      </c>
      <c r="D262" s="4">
        <v>1512</v>
      </c>
      <c r="E262" s="6"/>
      <c r="F262" s="2"/>
      <c r="G262" s="1"/>
      <c r="H262" s="4"/>
      <c r="I262" s="2"/>
      <c r="J262" s="2" t="s">
        <v>1448</v>
      </c>
      <c r="K262" s="3"/>
      <c r="L262" s="9">
        <f t="shared" si="25"/>
        <v>0</v>
      </c>
      <c r="M262" s="9">
        <f t="shared" si="25"/>
        <v>0</v>
      </c>
      <c r="N262" s="2"/>
      <c r="O262" s="2"/>
      <c r="P262" s="4"/>
      <c r="Q262" s="3">
        <f t="shared" si="24"/>
        <v>0</v>
      </c>
      <c r="R262" s="3"/>
      <c r="S262" s="3"/>
      <c r="T262" s="3"/>
      <c r="U262" s="2"/>
      <c r="V262" s="2"/>
      <c r="W262" s="4"/>
      <c r="X262" s="1"/>
      <c r="Y262" s="1"/>
      <c r="Z262" s="1"/>
      <c r="AA262" s="2"/>
    </row>
    <row r="263" spans="1:27" ht="47.25" x14ac:dyDescent="0.25">
      <c r="A263" s="35" t="s">
        <v>2498</v>
      </c>
      <c r="B263" s="6" t="s">
        <v>2496</v>
      </c>
      <c r="C263" s="1">
        <v>44659</v>
      </c>
      <c r="D263" s="4">
        <v>1512</v>
      </c>
      <c r="E263" s="6"/>
      <c r="F263" s="2"/>
      <c r="G263" s="1"/>
      <c r="H263" s="4"/>
      <c r="I263" s="2"/>
      <c r="J263" s="2" t="s">
        <v>2497</v>
      </c>
      <c r="K263" s="3"/>
      <c r="L263" s="9">
        <f t="shared" si="25"/>
        <v>0</v>
      </c>
      <c r="M263" s="9">
        <f t="shared" si="25"/>
        <v>0</v>
      </c>
      <c r="N263" s="2"/>
      <c r="O263" s="2"/>
      <c r="P263" s="4"/>
      <c r="Q263" s="3">
        <f t="shared" si="24"/>
        <v>0</v>
      </c>
      <c r="R263" s="3"/>
      <c r="S263" s="3"/>
      <c r="T263" s="3"/>
      <c r="U263" s="2"/>
      <c r="V263" s="2"/>
      <c r="W263" s="4"/>
      <c r="X263" s="1"/>
      <c r="Y263" s="1"/>
      <c r="Z263" s="1"/>
      <c r="AA263" s="2"/>
    </row>
    <row r="264" spans="1:27" ht="63" x14ac:dyDescent="0.25">
      <c r="A264" s="35" t="s">
        <v>2495</v>
      </c>
      <c r="B264" s="6" t="s">
        <v>2494</v>
      </c>
      <c r="C264" s="1">
        <v>44659</v>
      </c>
      <c r="D264" s="4" t="s">
        <v>63</v>
      </c>
      <c r="E264" s="6"/>
      <c r="F264" s="2"/>
      <c r="G264" s="1"/>
      <c r="H264" s="4"/>
      <c r="I264" s="2"/>
      <c r="J264" s="2" t="s">
        <v>1807</v>
      </c>
      <c r="K264" s="3"/>
      <c r="L264" s="9">
        <f t="shared" si="25"/>
        <v>0</v>
      </c>
      <c r="M264" s="9">
        <f t="shared" si="25"/>
        <v>0</v>
      </c>
      <c r="N264" s="2"/>
      <c r="O264" s="2"/>
      <c r="P264" s="4"/>
      <c r="Q264" s="3">
        <f t="shared" si="24"/>
        <v>0</v>
      </c>
      <c r="R264" s="3"/>
      <c r="S264" s="3"/>
      <c r="T264" s="3"/>
      <c r="U264" s="2"/>
      <c r="V264" s="2"/>
      <c r="W264" s="4"/>
      <c r="X264" s="1"/>
      <c r="Y264" s="1"/>
      <c r="Z264" s="1"/>
      <c r="AA264" s="2"/>
    </row>
    <row r="265" spans="1:27" ht="31.5" x14ac:dyDescent="0.25">
      <c r="A265" s="35" t="s">
        <v>2493</v>
      </c>
      <c r="B265" s="6" t="s">
        <v>2492</v>
      </c>
      <c r="C265" s="1">
        <v>44659</v>
      </c>
      <c r="D265" s="4">
        <v>1416</v>
      </c>
      <c r="E265" s="6"/>
      <c r="F265" s="2"/>
      <c r="G265" s="1"/>
      <c r="H265" s="4"/>
      <c r="I265" s="2"/>
      <c r="J265" s="2" t="s">
        <v>2149</v>
      </c>
      <c r="K265" s="3"/>
      <c r="L265" s="9">
        <f t="shared" si="25"/>
        <v>0</v>
      </c>
      <c r="M265" s="9">
        <f t="shared" si="25"/>
        <v>0</v>
      </c>
      <c r="N265" s="2"/>
      <c r="O265" s="2"/>
      <c r="P265" s="4"/>
      <c r="Q265" s="3">
        <f t="shared" si="24"/>
        <v>0</v>
      </c>
      <c r="R265" s="3"/>
      <c r="S265" s="3"/>
      <c r="T265" s="3"/>
      <c r="U265" s="2"/>
      <c r="V265" s="2"/>
      <c r="W265" s="4"/>
      <c r="X265" s="1"/>
      <c r="Y265" s="1"/>
      <c r="Z265" s="1"/>
      <c r="AA265" s="2"/>
    </row>
    <row r="266" spans="1:27" ht="94.5" customHeight="1" x14ac:dyDescent="0.25">
      <c r="A266" s="35" t="s">
        <v>2491</v>
      </c>
      <c r="B266" s="6" t="s">
        <v>2490</v>
      </c>
      <c r="C266" s="1">
        <v>44659</v>
      </c>
      <c r="D266" s="4">
        <v>1416</v>
      </c>
      <c r="E266" s="6"/>
      <c r="F266" s="2"/>
      <c r="G266" s="1"/>
      <c r="H266" s="4"/>
      <c r="I266" s="2"/>
      <c r="J266" s="2" t="s">
        <v>2149</v>
      </c>
      <c r="K266" s="3"/>
      <c r="L266" s="9">
        <f t="shared" si="25"/>
        <v>0</v>
      </c>
      <c r="M266" s="9">
        <f t="shared" si="25"/>
        <v>0</v>
      </c>
      <c r="N266" s="2"/>
      <c r="O266" s="2"/>
      <c r="P266" s="4"/>
      <c r="Q266" s="3">
        <f t="shared" si="24"/>
        <v>0</v>
      </c>
      <c r="R266" s="3"/>
      <c r="S266" s="3"/>
      <c r="T266" s="3"/>
      <c r="U266" s="2"/>
      <c r="V266" s="2"/>
      <c r="W266" s="4"/>
      <c r="X266" s="1"/>
      <c r="Y266" s="1"/>
      <c r="Z266" s="1"/>
      <c r="AA266" s="2"/>
    </row>
    <row r="267" spans="1:27" ht="126" x14ac:dyDescent="0.25">
      <c r="A267" s="35" t="s">
        <v>2489</v>
      </c>
      <c r="B267" s="6" t="s">
        <v>2488</v>
      </c>
      <c r="C267" s="1">
        <v>44659</v>
      </c>
      <c r="D267" s="4" t="s">
        <v>1530</v>
      </c>
      <c r="E267" s="6"/>
      <c r="F267" s="2"/>
      <c r="G267" s="1"/>
      <c r="H267" s="4"/>
      <c r="I267" s="2"/>
      <c r="J267" s="2" t="s">
        <v>1524</v>
      </c>
      <c r="K267" s="3"/>
      <c r="L267" s="9">
        <f t="shared" si="25"/>
        <v>0</v>
      </c>
      <c r="M267" s="9">
        <f t="shared" si="25"/>
        <v>0</v>
      </c>
      <c r="N267" s="2"/>
      <c r="O267" s="2"/>
      <c r="P267" s="4"/>
      <c r="Q267" s="3">
        <f t="shared" si="24"/>
        <v>0</v>
      </c>
      <c r="R267" s="3"/>
      <c r="S267" s="3"/>
      <c r="T267" s="3"/>
      <c r="U267" s="2"/>
      <c r="V267" s="2"/>
      <c r="W267" s="4"/>
      <c r="X267" s="1"/>
      <c r="Y267" s="1"/>
      <c r="Z267" s="1"/>
      <c r="AA267" s="2"/>
    </row>
    <row r="268" spans="1:27" ht="31.5" x14ac:dyDescent="0.25">
      <c r="A268" s="35" t="s">
        <v>2487</v>
      </c>
      <c r="B268" s="6" t="s">
        <v>2486</v>
      </c>
      <c r="C268" s="1">
        <v>44659</v>
      </c>
      <c r="D268" s="4">
        <v>1416</v>
      </c>
      <c r="E268" s="6"/>
      <c r="F268" s="2"/>
      <c r="G268" s="1"/>
      <c r="H268" s="4"/>
      <c r="I268" s="2"/>
      <c r="J268" s="2" t="s">
        <v>2149</v>
      </c>
      <c r="K268" s="3"/>
      <c r="L268" s="9">
        <f t="shared" si="25"/>
        <v>0</v>
      </c>
      <c r="M268" s="9">
        <f t="shared" si="25"/>
        <v>0</v>
      </c>
      <c r="N268" s="2"/>
      <c r="O268" s="2"/>
      <c r="P268" s="4"/>
      <c r="Q268" s="3">
        <f t="shared" si="24"/>
        <v>0</v>
      </c>
      <c r="R268" s="3"/>
      <c r="S268" s="3"/>
      <c r="T268" s="3"/>
      <c r="U268" s="2"/>
      <c r="V268" s="2"/>
      <c r="W268" s="4"/>
      <c r="X268" s="1"/>
      <c r="Y268" s="1"/>
      <c r="Z268" s="1"/>
      <c r="AA268" s="2"/>
    </row>
    <row r="269" spans="1:27" ht="31.5" x14ac:dyDescent="0.25">
      <c r="A269" s="35" t="s">
        <v>2485</v>
      </c>
      <c r="B269" s="6" t="s">
        <v>2484</v>
      </c>
      <c r="C269" s="1">
        <v>44659</v>
      </c>
      <c r="D269" s="4" t="s">
        <v>63</v>
      </c>
      <c r="E269" s="6"/>
      <c r="F269" s="2"/>
      <c r="G269" s="1"/>
      <c r="H269" s="4"/>
      <c r="I269" s="2"/>
      <c r="J269" s="2" t="s">
        <v>1538</v>
      </c>
      <c r="K269" s="3"/>
      <c r="L269" s="9">
        <f t="shared" si="25"/>
        <v>0</v>
      </c>
      <c r="M269" s="9">
        <f t="shared" si="25"/>
        <v>0</v>
      </c>
      <c r="N269" s="2"/>
      <c r="O269" s="2"/>
      <c r="P269" s="4"/>
      <c r="Q269" s="3">
        <f t="shared" si="24"/>
        <v>0</v>
      </c>
      <c r="R269" s="3"/>
      <c r="S269" s="3"/>
      <c r="T269" s="3"/>
      <c r="U269" s="2"/>
      <c r="V269" s="2"/>
      <c r="W269" s="4"/>
      <c r="X269" s="1"/>
      <c r="Y269" s="1"/>
      <c r="Z269" s="1"/>
      <c r="AA269" s="2"/>
    </row>
    <row r="270" spans="1:27" ht="47.25" x14ac:dyDescent="0.25">
      <c r="A270" s="35" t="s">
        <v>2483</v>
      </c>
      <c r="B270" s="6" t="s">
        <v>2482</v>
      </c>
      <c r="C270" s="1">
        <v>44659</v>
      </c>
      <c r="D270" s="4">
        <v>545</v>
      </c>
      <c r="E270" s="6"/>
      <c r="F270" s="2"/>
      <c r="G270" s="1"/>
      <c r="H270" s="4"/>
      <c r="I270" s="2"/>
      <c r="J270" s="2" t="s">
        <v>819</v>
      </c>
      <c r="K270" s="3"/>
      <c r="L270" s="9">
        <f t="shared" ref="L270:M281" si="26">K270</f>
        <v>0</v>
      </c>
      <c r="M270" s="9">
        <f t="shared" si="26"/>
        <v>0</v>
      </c>
      <c r="N270" s="2"/>
      <c r="O270" s="2"/>
      <c r="P270" s="4"/>
      <c r="Q270" s="3">
        <f t="shared" si="24"/>
        <v>0</v>
      </c>
      <c r="R270" s="3"/>
      <c r="S270" s="3"/>
      <c r="T270" s="3"/>
      <c r="U270" s="2"/>
      <c r="V270" s="2"/>
      <c r="W270" s="4"/>
      <c r="X270" s="1"/>
      <c r="Y270" s="1"/>
      <c r="Z270" s="1"/>
      <c r="AA270" s="2"/>
    </row>
    <row r="271" spans="1:27" ht="47.25" x14ac:dyDescent="0.25">
      <c r="A271" s="35" t="s">
        <v>2481</v>
      </c>
      <c r="B271" s="6" t="s">
        <v>2480</v>
      </c>
      <c r="C271" s="1">
        <v>44659</v>
      </c>
      <c r="D271" s="4">
        <v>545</v>
      </c>
      <c r="E271" s="6"/>
      <c r="F271" s="2"/>
      <c r="G271" s="1"/>
      <c r="H271" s="4"/>
      <c r="I271" s="2"/>
      <c r="J271" s="2" t="s">
        <v>819</v>
      </c>
      <c r="K271" s="3"/>
      <c r="L271" s="9">
        <f t="shared" si="26"/>
        <v>0</v>
      </c>
      <c r="M271" s="9">
        <f t="shared" si="26"/>
        <v>0</v>
      </c>
      <c r="N271" s="2"/>
      <c r="O271" s="2"/>
      <c r="P271" s="4"/>
      <c r="Q271" s="3">
        <f t="shared" si="24"/>
        <v>0</v>
      </c>
      <c r="R271" s="3"/>
      <c r="S271" s="3"/>
      <c r="T271" s="3"/>
      <c r="U271" s="2"/>
      <c r="V271" s="2"/>
      <c r="W271" s="4"/>
      <c r="X271" s="1"/>
      <c r="Y271" s="1"/>
      <c r="Z271" s="1"/>
      <c r="AA271" s="2"/>
    </row>
    <row r="272" spans="1:27" ht="47.25" x14ac:dyDescent="0.25">
      <c r="A272" s="35" t="s">
        <v>2479</v>
      </c>
      <c r="B272" s="6" t="s">
        <v>2478</v>
      </c>
      <c r="C272" s="1">
        <v>44662</v>
      </c>
      <c r="D272" s="4">
        <v>545</v>
      </c>
      <c r="E272" s="6"/>
      <c r="F272" s="2"/>
      <c r="G272" s="1"/>
      <c r="H272" s="4"/>
      <c r="I272" s="2"/>
      <c r="J272" s="2" t="s">
        <v>819</v>
      </c>
      <c r="K272" s="3"/>
      <c r="L272" s="9">
        <f t="shared" si="26"/>
        <v>0</v>
      </c>
      <c r="M272" s="9">
        <f t="shared" si="26"/>
        <v>0</v>
      </c>
      <c r="N272" s="2"/>
      <c r="O272" s="2"/>
      <c r="P272" s="4"/>
      <c r="Q272" s="3">
        <f t="shared" si="24"/>
        <v>0</v>
      </c>
      <c r="R272" s="3"/>
      <c r="S272" s="3"/>
      <c r="T272" s="3"/>
      <c r="U272" s="2"/>
      <c r="V272" s="2"/>
      <c r="W272" s="4"/>
      <c r="X272" s="1"/>
      <c r="Y272" s="1"/>
      <c r="Z272" s="1"/>
      <c r="AA272" s="2"/>
    </row>
    <row r="273" spans="1:27" ht="47.25" x14ac:dyDescent="0.25">
      <c r="A273" s="35" t="s">
        <v>2477</v>
      </c>
      <c r="B273" s="6" t="s">
        <v>2476</v>
      </c>
      <c r="C273" s="1">
        <v>44663</v>
      </c>
      <c r="D273" s="4">
        <v>545</v>
      </c>
      <c r="E273" s="6"/>
      <c r="F273" s="2"/>
      <c r="G273" s="1"/>
      <c r="H273" s="4"/>
      <c r="I273" s="2"/>
      <c r="J273" s="2" t="s">
        <v>819</v>
      </c>
      <c r="K273" s="3"/>
      <c r="L273" s="9">
        <f t="shared" si="26"/>
        <v>0</v>
      </c>
      <c r="M273" s="9">
        <f t="shared" si="26"/>
        <v>0</v>
      </c>
      <c r="N273" s="2"/>
      <c r="O273" s="2"/>
      <c r="P273" s="4"/>
      <c r="Q273" s="3">
        <f t="shared" si="24"/>
        <v>0</v>
      </c>
      <c r="R273" s="3"/>
      <c r="S273" s="3"/>
      <c r="T273" s="3"/>
      <c r="U273" s="2"/>
      <c r="V273" s="2"/>
      <c r="W273" s="4"/>
      <c r="X273" s="1"/>
      <c r="Y273" s="1"/>
      <c r="Z273" s="1"/>
      <c r="AA273" s="2"/>
    </row>
    <row r="274" spans="1:27" ht="63" x14ac:dyDescent="0.25">
      <c r="A274" s="35" t="s">
        <v>2475</v>
      </c>
      <c r="B274" s="6" t="s">
        <v>2474</v>
      </c>
      <c r="C274" s="1">
        <v>44663</v>
      </c>
      <c r="D274" s="4">
        <v>1688</v>
      </c>
      <c r="E274" s="6"/>
      <c r="F274" s="2"/>
      <c r="G274" s="1"/>
      <c r="H274" s="4"/>
      <c r="I274" s="2"/>
      <c r="J274" s="2" t="s">
        <v>1746</v>
      </c>
      <c r="K274" s="3"/>
      <c r="L274" s="9">
        <f t="shared" si="26"/>
        <v>0</v>
      </c>
      <c r="M274" s="9">
        <f t="shared" si="26"/>
        <v>0</v>
      </c>
      <c r="N274" s="2"/>
      <c r="O274" s="2"/>
      <c r="P274" s="4"/>
      <c r="Q274" s="3">
        <f t="shared" si="24"/>
        <v>0</v>
      </c>
      <c r="R274" s="3"/>
      <c r="S274" s="3"/>
      <c r="T274" s="3"/>
      <c r="U274" s="2"/>
      <c r="V274" s="2"/>
      <c r="W274" s="4"/>
      <c r="X274" s="1"/>
      <c r="Y274" s="1"/>
      <c r="Z274" s="1"/>
      <c r="AA274" s="2"/>
    </row>
    <row r="275" spans="1:27" ht="63" x14ac:dyDescent="0.25">
      <c r="A275" s="35" t="s">
        <v>2473</v>
      </c>
      <c r="B275" s="6" t="s">
        <v>2472</v>
      </c>
      <c r="C275" s="1">
        <v>44663</v>
      </c>
      <c r="D275" s="4">
        <v>1688</v>
      </c>
      <c r="E275" s="6"/>
      <c r="F275" s="2"/>
      <c r="G275" s="1"/>
      <c r="H275" s="4"/>
      <c r="I275" s="2"/>
      <c r="J275" s="2" t="s">
        <v>1746</v>
      </c>
      <c r="K275" s="3"/>
      <c r="L275" s="9">
        <f t="shared" si="26"/>
        <v>0</v>
      </c>
      <c r="M275" s="9">
        <f t="shared" si="26"/>
        <v>0</v>
      </c>
      <c r="N275" s="2"/>
      <c r="O275" s="2"/>
      <c r="P275" s="4"/>
      <c r="Q275" s="3">
        <f t="shared" si="24"/>
        <v>0</v>
      </c>
      <c r="R275" s="3"/>
      <c r="S275" s="3"/>
      <c r="T275" s="3"/>
      <c r="U275" s="2"/>
      <c r="V275" s="2"/>
      <c r="W275" s="4"/>
      <c r="X275" s="1"/>
      <c r="Y275" s="1"/>
      <c r="Z275" s="1"/>
      <c r="AA275" s="2"/>
    </row>
    <row r="276" spans="1:27" x14ac:dyDescent="0.25">
      <c r="A276" s="35" t="s">
        <v>2469</v>
      </c>
      <c r="B276" s="6" t="s">
        <v>2468</v>
      </c>
      <c r="C276" s="1">
        <v>44665</v>
      </c>
      <c r="D276" s="4">
        <v>545</v>
      </c>
      <c r="E276" s="6"/>
      <c r="F276" s="2"/>
      <c r="G276" s="1"/>
      <c r="H276" s="4"/>
      <c r="I276" s="2"/>
      <c r="J276" s="2" t="s">
        <v>952</v>
      </c>
      <c r="K276" s="3"/>
      <c r="L276" s="9">
        <f t="shared" si="26"/>
        <v>0</v>
      </c>
      <c r="M276" s="9">
        <f t="shared" si="26"/>
        <v>0</v>
      </c>
      <c r="N276" s="2"/>
      <c r="O276" s="2"/>
      <c r="P276" s="4"/>
      <c r="Q276" s="3">
        <f t="shared" ref="Q276:Q281" si="27">R276+S276+T276</f>
        <v>0</v>
      </c>
      <c r="R276" s="3"/>
      <c r="S276" s="3"/>
      <c r="T276" s="3"/>
      <c r="U276" s="2"/>
      <c r="V276" s="2"/>
      <c r="W276" s="4"/>
      <c r="X276" s="1"/>
      <c r="Y276" s="1"/>
      <c r="Z276" s="1"/>
      <c r="AA276" s="2"/>
    </row>
    <row r="277" spans="1:27" ht="94.5" customHeight="1" x14ac:dyDescent="0.25">
      <c r="A277" s="35" t="s">
        <v>2467</v>
      </c>
      <c r="B277" s="6" t="s">
        <v>2466</v>
      </c>
      <c r="C277" s="1">
        <v>44665</v>
      </c>
      <c r="D277" s="4">
        <v>545</v>
      </c>
      <c r="E277" s="6"/>
      <c r="F277" s="2"/>
      <c r="G277" s="1"/>
      <c r="H277" s="4"/>
      <c r="I277" s="2"/>
      <c r="J277" s="2" t="s">
        <v>2464</v>
      </c>
      <c r="K277" s="3"/>
      <c r="L277" s="9">
        <f t="shared" si="26"/>
        <v>0</v>
      </c>
      <c r="M277" s="9">
        <f t="shared" si="26"/>
        <v>0</v>
      </c>
      <c r="N277" s="2"/>
      <c r="O277" s="2"/>
      <c r="P277" s="4" t="s">
        <v>2465</v>
      </c>
      <c r="Q277" s="3">
        <f t="shared" si="27"/>
        <v>50</v>
      </c>
      <c r="R277" s="3">
        <v>50</v>
      </c>
      <c r="S277" s="3"/>
      <c r="T277" s="3"/>
      <c r="U277" s="2"/>
      <c r="V277" s="2"/>
      <c r="W277" s="4"/>
      <c r="X277" s="1"/>
      <c r="Y277" s="1"/>
      <c r="Z277" s="1"/>
      <c r="AA277" s="2"/>
    </row>
    <row r="278" spans="1:27" ht="94.5" x14ac:dyDescent="0.25">
      <c r="A278" s="35" t="s">
        <v>1539</v>
      </c>
      <c r="B278" s="41" t="s">
        <v>1540</v>
      </c>
      <c r="C278" s="1" t="s">
        <v>795</v>
      </c>
      <c r="D278" s="4" t="s">
        <v>1348</v>
      </c>
      <c r="E278" s="6"/>
      <c r="F278" s="2"/>
      <c r="G278" s="1">
        <v>44610</v>
      </c>
      <c r="H278" s="6" t="s">
        <v>1659</v>
      </c>
      <c r="I278" s="2" t="s">
        <v>977</v>
      </c>
      <c r="J278" s="2" t="s">
        <v>1541</v>
      </c>
      <c r="K278" s="3">
        <v>205632000</v>
      </c>
      <c r="L278" s="9">
        <f t="shared" si="26"/>
        <v>205632000</v>
      </c>
      <c r="M278" s="9">
        <f t="shared" si="26"/>
        <v>205632000</v>
      </c>
      <c r="N278" s="2" t="s">
        <v>1544</v>
      </c>
      <c r="O278" s="2" t="s">
        <v>1545</v>
      </c>
      <c r="P278" s="4" t="s">
        <v>1542</v>
      </c>
      <c r="Q278" s="3">
        <f t="shared" si="27"/>
        <v>3400</v>
      </c>
      <c r="R278" s="3">
        <v>3400</v>
      </c>
      <c r="S278" s="3"/>
      <c r="T278" s="3"/>
      <c r="U278" s="2"/>
      <c r="V278" s="2" t="s">
        <v>1543</v>
      </c>
      <c r="W278" s="4"/>
      <c r="X278" s="1">
        <v>44640</v>
      </c>
      <c r="Y278" s="1"/>
      <c r="Z278" s="1"/>
      <c r="AA278" s="2" t="s">
        <v>1531</v>
      </c>
    </row>
    <row r="279" spans="1:27" ht="94.5" x14ac:dyDescent="0.25">
      <c r="A279" s="35" t="s">
        <v>1655</v>
      </c>
      <c r="B279" s="41" t="s">
        <v>1540</v>
      </c>
      <c r="C279" s="1" t="s">
        <v>795</v>
      </c>
      <c r="D279" s="4" t="s">
        <v>1348</v>
      </c>
      <c r="E279" s="6"/>
      <c r="F279" s="2"/>
      <c r="G279" s="1">
        <v>44624</v>
      </c>
      <c r="H279" s="4" t="s">
        <v>1656</v>
      </c>
      <c r="I279" s="2" t="s">
        <v>977</v>
      </c>
      <c r="J279" s="2" t="s">
        <v>1541</v>
      </c>
      <c r="K279" s="3">
        <v>4536000000</v>
      </c>
      <c r="L279" s="9">
        <f t="shared" si="26"/>
        <v>4536000000</v>
      </c>
      <c r="M279" s="9">
        <f t="shared" si="26"/>
        <v>4536000000</v>
      </c>
      <c r="N279" s="4" t="s">
        <v>1658</v>
      </c>
      <c r="O279" s="2" t="s">
        <v>1545</v>
      </c>
      <c r="P279" s="4" t="s">
        <v>1542</v>
      </c>
      <c r="Q279" s="3">
        <f t="shared" si="27"/>
        <v>75000</v>
      </c>
      <c r="R279" s="3">
        <v>75000</v>
      </c>
      <c r="S279" s="3"/>
      <c r="T279" s="3"/>
      <c r="U279" s="2" t="s">
        <v>1657</v>
      </c>
      <c r="V279" s="2" t="s">
        <v>1543</v>
      </c>
      <c r="W279" s="4"/>
      <c r="X279" s="1">
        <v>44671</v>
      </c>
      <c r="Y279" s="1"/>
      <c r="Z279" s="1"/>
      <c r="AA279" s="2" t="s">
        <v>94</v>
      </c>
    </row>
    <row r="280" spans="1:27" ht="94.5" x14ac:dyDescent="0.25">
      <c r="A280" s="35" t="s">
        <v>1426</v>
      </c>
      <c r="B280" s="41" t="s">
        <v>1540</v>
      </c>
      <c r="C280" s="1" t="s">
        <v>795</v>
      </c>
      <c r="D280" s="4" t="s">
        <v>1348</v>
      </c>
      <c r="E280" s="6"/>
      <c r="F280" s="2"/>
      <c r="G280" s="1">
        <v>44625</v>
      </c>
      <c r="H280" s="6" t="s">
        <v>1662</v>
      </c>
      <c r="I280" s="2" t="s">
        <v>100</v>
      </c>
      <c r="J280" s="2" t="s">
        <v>1347</v>
      </c>
      <c r="K280" s="3">
        <v>7551395979.6800003</v>
      </c>
      <c r="L280" s="9">
        <f t="shared" si="26"/>
        <v>7551395979.6800003</v>
      </c>
      <c r="M280" s="9">
        <f t="shared" si="26"/>
        <v>7551395979.6800003</v>
      </c>
      <c r="N280" s="2" t="s">
        <v>1663</v>
      </c>
      <c r="O280" s="2" t="s">
        <v>1664</v>
      </c>
      <c r="P280" s="4" t="s">
        <v>69</v>
      </c>
      <c r="Q280" s="3">
        <f t="shared" si="27"/>
        <v>34943988.799999997</v>
      </c>
      <c r="R280" s="3">
        <v>34943988.799999997</v>
      </c>
      <c r="S280" s="3"/>
      <c r="T280" s="3"/>
      <c r="U280" s="2" t="s">
        <v>1657</v>
      </c>
      <c r="V280" s="2" t="s">
        <v>681</v>
      </c>
      <c r="W280" s="4"/>
      <c r="X280" s="1">
        <v>44656</v>
      </c>
      <c r="Y280" s="1"/>
      <c r="Z280" s="1"/>
      <c r="AA280" s="2" t="s">
        <v>1531</v>
      </c>
    </row>
    <row r="281" spans="1:27" ht="94.5" x14ac:dyDescent="0.25">
      <c r="A281" s="35" t="s">
        <v>1665</v>
      </c>
      <c r="B281" s="41" t="s">
        <v>1540</v>
      </c>
      <c r="C281" s="1" t="s">
        <v>795</v>
      </c>
      <c r="D281" s="4" t="s">
        <v>1348</v>
      </c>
      <c r="E281" s="6"/>
      <c r="F281" s="2"/>
      <c r="G281" s="1">
        <v>44625</v>
      </c>
      <c r="H281" s="6" t="s">
        <v>1666</v>
      </c>
      <c r="I281" s="2" t="s">
        <v>161</v>
      </c>
      <c r="J281" s="2" t="s">
        <v>1667</v>
      </c>
      <c r="K281" s="3">
        <v>565276320</v>
      </c>
      <c r="L281" s="9">
        <f t="shared" si="26"/>
        <v>565276320</v>
      </c>
      <c r="M281" s="9">
        <f t="shared" si="26"/>
        <v>565276320</v>
      </c>
      <c r="N281" s="2" t="s">
        <v>1669</v>
      </c>
      <c r="O281" s="2" t="s">
        <v>153</v>
      </c>
      <c r="P281" s="4" t="s">
        <v>1542</v>
      </c>
      <c r="Q281" s="3">
        <f t="shared" si="27"/>
        <v>3100</v>
      </c>
      <c r="R281" s="3">
        <v>3100</v>
      </c>
      <c r="S281" s="3"/>
      <c r="T281" s="3"/>
      <c r="U281" s="2" t="s">
        <v>1668</v>
      </c>
      <c r="V281" s="2" t="s">
        <v>742</v>
      </c>
      <c r="W281" s="4"/>
      <c r="X281" s="1">
        <v>44671</v>
      </c>
      <c r="Y281" s="1"/>
      <c r="Z281" s="1"/>
      <c r="AA281" s="2" t="s">
        <v>94</v>
      </c>
    </row>
    <row r="282" spans="1:27" x14ac:dyDescent="0.25">
      <c r="K282" s="50"/>
      <c r="L282" s="50"/>
      <c r="M282" s="50"/>
    </row>
    <row r="283" spans="1:27" x14ac:dyDescent="0.25">
      <c r="K283" s="50"/>
      <c r="L283" s="50"/>
      <c r="M283" s="50"/>
    </row>
    <row r="284" spans="1:27" x14ac:dyDescent="0.25">
      <c r="K284" s="50"/>
      <c r="L284" s="50"/>
      <c r="M284" s="50"/>
    </row>
    <row r="285" spans="1:27" x14ac:dyDescent="0.25">
      <c r="K285" s="50"/>
      <c r="L285" s="50"/>
      <c r="M285" s="50"/>
    </row>
    <row r="286" spans="1:27" x14ac:dyDescent="0.25">
      <c r="K286" s="50"/>
      <c r="L286" s="50"/>
      <c r="M286" s="50"/>
    </row>
    <row r="287" spans="1:27" x14ac:dyDescent="0.25">
      <c r="K287" s="50"/>
      <c r="L287" s="50"/>
      <c r="M287" s="50"/>
    </row>
    <row r="288" spans="1:27" x14ac:dyDescent="0.25">
      <c r="K288" s="50"/>
      <c r="L288" s="50"/>
      <c r="M288" s="50"/>
    </row>
    <row r="289" spans="11:13" x14ac:dyDescent="0.25">
      <c r="K289" s="50"/>
      <c r="L289" s="50"/>
      <c r="M289" s="50"/>
    </row>
  </sheetData>
  <autoFilter ref="A1:AA281">
    <filterColumn colId="16" showButton="0"/>
    <filterColumn colId="17" showButton="0"/>
    <filterColumn colId="18" showButton="0"/>
    <filterColumn colId="23" showButton="0"/>
    <filterColumn colId="24" showButton="0"/>
    <sortState ref="A4:CF332">
      <sortCondition ref="B1:B332"/>
    </sortState>
  </autoFilter>
  <mergeCells count="22">
    <mergeCell ref="AA1:AA2"/>
    <mergeCell ref="U1:U2"/>
    <mergeCell ref="P1:P2"/>
    <mergeCell ref="V1:V2"/>
    <mergeCell ref="N1:N2"/>
    <mergeCell ref="O1:O2"/>
    <mergeCell ref="W1:W2"/>
    <mergeCell ref="X1:Z1"/>
    <mergeCell ref="Q1:T1"/>
    <mergeCell ref="K1:K2"/>
    <mergeCell ref="L1:L2"/>
    <mergeCell ref="M1:M2"/>
    <mergeCell ref="D1:D2"/>
    <mergeCell ref="E1:E2"/>
    <mergeCell ref="F1:F2"/>
    <mergeCell ref="G1:G2"/>
    <mergeCell ref="H1:H2"/>
    <mergeCell ref="I1:I2"/>
    <mergeCell ref="J1:J2"/>
    <mergeCell ref="A1:A2"/>
    <mergeCell ref="B1:B2"/>
    <mergeCell ref="C1:C2"/>
  </mergeCells>
  <hyperlinks>
    <hyperlink ref="F3" r:id="rId1"/>
    <hyperlink ref="F4" r:id="rId2"/>
    <hyperlink ref="F5" r:id="rId3"/>
    <hyperlink ref="F6" r:id="rId4"/>
    <hyperlink ref="F7" r:id="rId5"/>
    <hyperlink ref="F8" r:id="rId6"/>
    <hyperlink ref="F9" r:id="rId7"/>
    <hyperlink ref="F10" r:id="rId8"/>
    <hyperlink ref="F11" r:id="rId9"/>
    <hyperlink ref="F13" r:id="rId10"/>
    <hyperlink ref="F14" r:id="rId11"/>
    <hyperlink ref="F15" r:id="rId12"/>
    <hyperlink ref="F16" r:id="rId13"/>
    <hyperlink ref="F17" r:id="rId14"/>
    <hyperlink ref="F18" r:id="rId15"/>
    <hyperlink ref="F19" r:id="rId16"/>
    <hyperlink ref="F20" r:id="rId17"/>
    <hyperlink ref="F22" r:id="rId18"/>
    <hyperlink ref="F23" r:id="rId19"/>
    <hyperlink ref="F24" r:id="rId20"/>
    <hyperlink ref="F25" r:id="rId21"/>
    <hyperlink ref="F26" r:id="rId22"/>
    <hyperlink ref="F27" r:id="rId23"/>
    <hyperlink ref="F28" r:id="rId24"/>
    <hyperlink ref="F29" r:id="rId25"/>
    <hyperlink ref="F30" r:id="rId26"/>
    <hyperlink ref="F31" r:id="rId27"/>
    <hyperlink ref="F32" r:id="rId28"/>
    <hyperlink ref="F33" r:id="rId29"/>
    <hyperlink ref="F34" r:id="rId30"/>
    <hyperlink ref="F35" r:id="rId31"/>
    <hyperlink ref="F37" r:id="rId32"/>
    <hyperlink ref="F38" r:id="rId33"/>
    <hyperlink ref="F39" r:id="rId34"/>
    <hyperlink ref="F42" r:id="rId35"/>
    <hyperlink ref="F44" r:id="rId36"/>
    <hyperlink ref="F43" r:id="rId37"/>
    <hyperlink ref="F46" r:id="rId38"/>
    <hyperlink ref="F47" r:id="rId39"/>
    <hyperlink ref="F48" r:id="rId40"/>
    <hyperlink ref="F49" r:id="rId41"/>
    <hyperlink ref="F50" r:id="rId42"/>
    <hyperlink ref="F51" r:id="rId43"/>
    <hyperlink ref="F52" r:id="rId44"/>
    <hyperlink ref="F53" r:id="rId45"/>
    <hyperlink ref="F54" r:id="rId46"/>
    <hyperlink ref="F56" r:id="rId47"/>
    <hyperlink ref="F57" r:id="rId48"/>
    <hyperlink ref="F58" r:id="rId49"/>
    <hyperlink ref="F60" r:id="rId50"/>
    <hyperlink ref="F61" r:id="rId51"/>
    <hyperlink ref="F62" r:id="rId52"/>
    <hyperlink ref="F63" r:id="rId53"/>
    <hyperlink ref="F64" r:id="rId54"/>
    <hyperlink ref="F65" r:id="rId55"/>
    <hyperlink ref="F66" r:id="rId56"/>
    <hyperlink ref="F67" r:id="rId57"/>
    <hyperlink ref="F68" r:id="rId58"/>
    <hyperlink ref="F69" r:id="rId59"/>
    <hyperlink ref="F70" r:id="rId60"/>
    <hyperlink ref="F71" r:id="rId61"/>
    <hyperlink ref="F126" r:id="rId62"/>
    <hyperlink ref="F132" r:id="rId63"/>
    <hyperlink ref="F133" r:id="rId64"/>
    <hyperlink ref="F141" r:id="rId65"/>
    <hyperlink ref="F142" r:id="rId66"/>
    <hyperlink ref="F144" r:id="rId67"/>
    <hyperlink ref="F72" r:id="rId68"/>
    <hyperlink ref="F73" r:id="rId69"/>
    <hyperlink ref="F74" r:id="rId70"/>
    <hyperlink ref="F75" r:id="rId71"/>
    <hyperlink ref="F76" r:id="rId72"/>
    <hyperlink ref="F77" r:id="rId73"/>
    <hyperlink ref="F78" r:id="rId74"/>
    <hyperlink ref="F79" r:id="rId75"/>
    <hyperlink ref="F40" r:id="rId76"/>
    <hyperlink ref="F41" r:id="rId77"/>
    <hyperlink ref="F85" r:id="rId78"/>
    <hyperlink ref="F80" r:id="rId79"/>
    <hyperlink ref="F45" r:id="rId80"/>
    <hyperlink ref="F81" r:id="rId81"/>
    <hyperlink ref="F82" r:id="rId82"/>
    <hyperlink ref="F83" r:id="rId83"/>
    <hyperlink ref="F84" r:id="rId84"/>
    <hyperlink ref="F86" r:id="rId85"/>
    <hyperlink ref="F87" r:id="rId86"/>
    <hyperlink ref="F88" r:id="rId87"/>
    <hyperlink ref="F89" r:id="rId88"/>
    <hyperlink ref="F90" r:id="rId89"/>
    <hyperlink ref="F91" r:id="rId90"/>
    <hyperlink ref="F92" r:id="rId91"/>
    <hyperlink ref="F93" r:id="rId92"/>
    <hyperlink ref="F94" r:id="rId93"/>
    <hyperlink ref="F150" r:id="rId94"/>
    <hyperlink ref="F162" r:id="rId95"/>
    <hyperlink ref="F205" r:id="rId96"/>
    <hyperlink ref="F209" r:id="rId97"/>
    <hyperlink ref="F210" r:id="rId98"/>
    <hyperlink ref="F212" r:id="rId99"/>
    <hyperlink ref="F170" r:id="rId100"/>
    <hyperlink ref="F172" r:id="rId101"/>
    <hyperlink ref="F198" r:id="rId102"/>
    <hyperlink ref="F196" r:id="rId103"/>
    <hyperlink ref="F199" r:id="rId104"/>
    <hyperlink ref="F202" r:id="rId105"/>
    <hyperlink ref="F206" r:id="rId106"/>
    <hyperlink ref="F216" r:id="rId107"/>
    <hyperlink ref="F217" r:id="rId108"/>
    <hyperlink ref="F218" r:id="rId109"/>
    <hyperlink ref="F219" r:id="rId110"/>
    <hyperlink ref="F220" r:id="rId111"/>
    <hyperlink ref="F222" r:id="rId112"/>
    <hyperlink ref="F200" r:id="rId113"/>
    <hyperlink ref="F201" r:id="rId114"/>
    <hyperlink ref="F203" r:id="rId115"/>
    <hyperlink ref="F207" r:id="rId116"/>
    <hyperlink ref="F211" r:id="rId117"/>
    <hyperlink ref="F213" r:id="rId118"/>
    <hyperlink ref="F224" r:id="rId119"/>
    <hyperlink ref="F226" r:id="rId120"/>
    <hyperlink ref="F194" r:id="rId121"/>
    <hyperlink ref="F195" r:id="rId122"/>
    <hyperlink ref="F223" r:id="rId123"/>
    <hyperlink ref="F225" r:id="rId124"/>
    <hyperlink ref="F232" r:id="rId125"/>
    <hyperlink ref="F230" r:id="rId126"/>
    <hyperlink ref="F95" r:id="rId127"/>
    <hyperlink ref="F96" r:id="rId128"/>
    <hyperlink ref="F214" r:id="rId129"/>
    <hyperlink ref="F215" r:id="rId130"/>
    <hyperlink ref="F240" r:id="rId131"/>
    <hyperlink ref="F97" r:id="rId132"/>
    <hyperlink ref="F98" r:id="rId133"/>
    <hyperlink ref="F99" r:id="rId134"/>
    <hyperlink ref="F100" r:id="rId135"/>
    <hyperlink ref="F101" r:id="rId136"/>
    <hyperlink ref="F102" r:id="rId137"/>
    <hyperlink ref="F103" r:id="rId138"/>
    <hyperlink ref="F104" r:id="rId139"/>
    <hyperlink ref="F105" r:id="rId140"/>
    <hyperlink ref="F106" r:id="rId141"/>
    <hyperlink ref="F107" r:id="rId142"/>
    <hyperlink ref="F109" r:id="rId143"/>
    <hyperlink ref="F110" r:id="rId144"/>
    <hyperlink ref="F112" r:id="rId145"/>
    <hyperlink ref="F113" r:id="rId146"/>
    <hyperlink ref="F114" r:id="rId147"/>
    <hyperlink ref="F115" r:id="rId148"/>
    <hyperlink ref="F116" r:id="rId149"/>
    <hyperlink ref="F117" r:id="rId150"/>
    <hyperlink ref="F118" r:id="rId151"/>
    <hyperlink ref="F119" r:id="rId152"/>
    <hyperlink ref="F120" r:id="rId153"/>
    <hyperlink ref="F121" r:id="rId154"/>
    <hyperlink ref="F122" r:id="rId155"/>
    <hyperlink ref="F123" r:id="rId156"/>
    <hyperlink ref="F124" r:id="rId157"/>
    <hyperlink ref="F125" r:id="rId158"/>
    <hyperlink ref="F128" r:id="rId159"/>
    <hyperlink ref="F129" r:id="rId160"/>
    <hyperlink ref="F127" r:id="rId161"/>
    <hyperlink ref="F130" r:id="rId162"/>
    <hyperlink ref="F131" r:id="rId163"/>
    <hyperlink ref="F134" r:id="rId164"/>
    <hyperlink ref="F135" r:id="rId165"/>
    <hyperlink ref="F136" r:id="rId166"/>
    <hyperlink ref="F138" r:id="rId167"/>
    <hyperlink ref="F139" r:id="rId168"/>
    <hyperlink ref="F140" r:id="rId169"/>
    <hyperlink ref="F146" r:id="rId170"/>
    <hyperlink ref="F145" r:id="rId171"/>
    <hyperlink ref="F242" r:id="rId172"/>
    <hyperlink ref="F243" r:id="rId173"/>
    <hyperlink ref="F234" r:id="rId174"/>
    <hyperlink ref="F238" r:id="rId175"/>
    <hyperlink ref="F161" r:id="rId176"/>
    <hyperlink ref="F173" r:id="rId177"/>
  </hyperlinks>
  <pageMargins left="0.7" right="0.7" top="0.75" bottom="0.75" header="0.3" footer="0.3"/>
  <pageSetup paperSize="9" scale="10" orientation="portrait" horizontalDpi="0" verticalDpi="0" r:id="rId17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2"/>
  <sheetViews>
    <sheetView topLeftCell="A157" zoomScale="60" zoomScaleNormal="60" workbookViewId="0">
      <selection activeCell="A163" sqref="A163:XFD163"/>
    </sheetView>
  </sheetViews>
  <sheetFormatPr defaultRowHeight="15.75" x14ac:dyDescent="0.25"/>
  <cols>
    <col min="1" max="1" width="39.42578125" style="46" customWidth="1"/>
    <col min="2" max="2" width="26.7109375" style="24" customWidth="1"/>
    <col min="3" max="3" width="13" style="47" customWidth="1"/>
    <col min="4" max="4" width="18.5703125" style="24" customWidth="1"/>
    <col min="5" max="5" width="22.140625" style="49" customWidth="1"/>
    <col min="6" max="6" width="30.85546875" style="49" customWidth="1"/>
    <col min="7" max="7" width="19.85546875" style="24" customWidth="1"/>
    <col min="8" max="9" width="20.140625" style="24" customWidth="1"/>
    <col min="10" max="10" width="17.28515625" style="49" customWidth="1"/>
    <col min="11" max="11" width="33.28515625" style="49" customWidth="1"/>
    <col min="12" max="12" width="9.140625" style="24"/>
    <col min="13" max="13" width="18.5703125" style="24" customWidth="1"/>
    <col min="14" max="14" width="17.140625" style="24" customWidth="1"/>
    <col min="15" max="15" width="16.28515625" style="24" customWidth="1"/>
    <col min="16" max="16" width="17.5703125" style="50" customWidth="1"/>
    <col min="17" max="17" width="16.140625" style="47" customWidth="1"/>
    <col min="18" max="18" width="15.140625" style="47" customWidth="1"/>
    <col min="19" max="19" width="13.28515625" style="47" customWidth="1"/>
    <col min="20" max="20" width="16.7109375" style="49" customWidth="1"/>
    <col min="21" max="16384" width="9.140625" style="24"/>
  </cols>
  <sheetData>
    <row r="1" spans="1:21" ht="103.5" customHeight="1" x14ac:dyDescent="0.25">
      <c r="A1" s="17" t="s">
        <v>0</v>
      </c>
      <c r="B1" s="15" t="s">
        <v>21</v>
      </c>
      <c r="C1" s="10" t="s">
        <v>1</v>
      </c>
      <c r="D1" s="16" t="s">
        <v>79</v>
      </c>
      <c r="E1" s="12" t="s">
        <v>5</v>
      </c>
      <c r="F1" s="12" t="s">
        <v>7</v>
      </c>
      <c r="G1" s="19" t="s">
        <v>26</v>
      </c>
      <c r="H1" s="19" t="s">
        <v>27</v>
      </c>
      <c r="I1" s="19" t="s">
        <v>200</v>
      </c>
      <c r="J1" s="20" t="s">
        <v>32</v>
      </c>
      <c r="K1" s="20" t="s">
        <v>2522</v>
      </c>
      <c r="L1" s="11" t="s">
        <v>33</v>
      </c>
      <c r="M1" s="22" t="s">
        <v>42</v>
      </c>
      <c r="N1" s="23"/>
      <c r="O1" s="23"/>
      <c r="P1" s="23"/>
      <c r="Q1" s="10" t="s">
        <v>44</v>
      </c>
      <c r="R1" s="10"/>
      <c r="S1" s="10"/>
      <c r="T1" s="21" t="s">
        <v>93</v>
      </c>
    </row>
    <row r="2" spans="1:21" ht="44.25" customHeight="1" x14ac:dyDescent="0.25">
      <c r="A2" s="17"/>
      <c r="B2" s="15"/>
      <c r="C2" s="10"/>
      <c r="D2" s="16"/>
      <c r="E2" s="12"/>
      <c r="F2" s="12"/>
      <c r="G2" s="19"/>
      <c r="H2" s="19"/>
      <c r="I2" s="19"/>
      <c r="J2" s="20"/>
      <c r="K2" s="20"/>
      <c r="L2" s="11"/>
      <c r="M2" s="9" t="s">
        <v>43</v>
      </c>
      <c r="N2" s="9" t="s">
        <v>18</v>
      </c>
      <c r="O2" s="9" t="s">
        <v>19</v>
      </c>
      <c r="P2" s="9" t="s">
        <v>20</v>
      </c>
      <c r="Q2" s="8" t="s">
        <v>18</v>
      </c>
      <c r="R2" s="8" t="s">
        <v>19</v>
      </c>
      <c r="S2" s="8" t="s">
        <v>20</v>
      </c>
      <c r="T2" s="25"/>
    </row>
    <row r="3" spans="1:21" ht="63" customHeight="1" x14ac:dyDescent="0.25">
      <c r="A3" s="35" t="s">
        <v>106</v>
      </c>
      <c r="B3" s="6" t="s">
        <v>105</v>
      </c>
      <c r="C3" s="1">
        <v>44432</v>
      </c>
      <c r="D3" s="4">
        <v>1416</v>
      </c>
      <c r="E3" s="2" t="s">
        <v>143</v>
      </c>
      <c r="F3" s="2" t="s">
        <v>107</v>
      </c>
      <c r="G3" s="3">
        <v>235320541.12</v>
      </c>
      <c r="H3" s="9">
        <f>G3</f>
        <v>235320541.12</v>
      </c>
      <c r="I3" s="9">
        <f>H3</f>
        <v>235320541.12</v>
      </c>
      <c r="J3" s="2" t="s">
        <v>92</v>
      </c>
      <c r="K3" s="2" t="s">
        <v>2521</v>
      </c>
      <c r="L3" s="5" t="s">
        <v>49</v>
      </c>
      <c r="M3" s="3">
        <v>39178.300000000003</v>
      </c>
      <c r="N3" s="3">
        <v>31794</v>
      </c>
      <c r="O3" s="3">
        <v>7384.3</v>
      </c>
      <c r="P3" s="3"/>
      <c r="Q3" s="1">
        <v>44593</v>
      </c>
      <c r="R3" s="1">
        <v>44682</v>
      </c>
      <c r="S3" s="1"/>
      <c r="T3" s="7" t="s">
        <v>94</v>
      </c>
      <c r="U3" s="4"/>
    </row>
    <row r="4" spans="1:21" ht="44.25" customHeight="1" x14ac:dyDescent="0.25">
      <c r="A4" s="35" t="s">
        <v>109</v>
      </c>
      <c r="B4" s="6" t="s">
        <v>108</v>
      </c>
      <c r="C4" s="1">
        <v>44432</v>
      </c>
      <c r="D4" s="4">
        <v>1416</v>
      </c>
      <c r="E4" s="2" t="s">
        <v>101</v>
      </c>
      <c r="F4" s="2" t="s">
        <v>110</v>
      </c>
      <c r="G4" s="3">
        <v>55488105</v>
      </c>
      <c r="H4" s="9">
        <v>44297910</v>
      </c>
      <c r="I4" s="9">
        <v>55488105</v>
      </c>
      <c r="J4" s="2" t="s">
        <v>47</v>
      </c>
      <c r="K4" s="2" t="s">
        <v>103</v>
      </c>
      <c r="L4" s="5" t="s">
        <v>46</v>
      </c>
      <c r="M4" s="3">
        <v>4435500</v>
      </c>
      <c r="N4" s="3">
        <v>3541000</v>
      </c>
      <c r="O4" s="3">
        <v>894500</v>
      </c>
      <c r="P4" s="3"/>
      <c r="Q4" s="1">
        <v>44593</v>
      </c>
      <c r="R4" s="1">
        <v>44652</v>
      </c>
      <c r="S4" s="1"/>
      <c r="T4" s="34" t="s">
        <v>1531</v>
      </c>
    </row>
    <row r="5" spans="1:21" ht="44.25" customHeight="1" x14ac:dyDescent="0.25">
      <c r="A5" s="35" t="s">
        <v>113</v>
      </c>
      <c r="B5" s="6" t="s">
        <v>112</v>
      </c>
      <c r="C5" s="1">
        <v>44432</v>
      </c>
      <c r="D5" s="4">
        <v>1416</v>
      </c>
      <c r="E5" s="4" t="s">
        <v>172</v>
      </c>
      <c r="F5" s="2" t="s">
        <v>111</v>
      </c>
      <c r="G5" s="3">
        <v>917378499</v>
      </c>
      <c r="H5" s="9">
        <v>651100223</v>
      </c>
      <c r="I5" s="9">
        <v>917378499</v>
      </c>
      <c r="J5" s="2" t="s">
        <v>173</v>
      </c>
      <c r="K5" s="9" t="s">
        <v>153</v>
      </c>
      <c r="L5" s="5" t="s">
        <v>49</v>
      </c>
      <c r="M5" s="3">
        <v>257700</v>
      </c>
      <c r="N5" s="3">
        <v>182900</v>
      </c>
      <c r="O5" s="3">
        <v>74800</v>
      </c>
      <c r="P5" s="3"/>
      <c r="Q5" s="1">
        <v>44593</v>
      </c>
      <c r="R5" s="1">
        <v>44681</v>
      </c>
      <c r="S5" s="1"/>
      <c r="T5" s="34" t="s">
        <v>94</v>
      </c>
    </row>
    <row r="6" spans="1:21" ht="63" x14ac:dyDescent="0.25">
      <c r="A6" s="35" t="s">
        <v>115</v>
      </c>
      <c r="B6" s="6" t="s">
        <v>114</v>
      </c>
      <c r="C6" s="1">
        <v>44432</v>
      </c>
      <c r="D6" s="4">
        <v>1416</v>
      </c>
      <c r="E6" s="2" t="s">
        <v>143</v>
      </c>
      <c r="F6" s="2" t="s">
        <v>116</v>
      </c>
      <c r="G6" s="3">
        <v>993275973.13999999</v>
      </c>
      <c r="H6" s="9">
        <f>G6</f>
        <v>993275973.13999999</v>
      </c>
      <c r="I6" s="9">
        <f>H6</f>
        <v>993275973.13999999</v>
      </c>
      <c r="J6" s="2" t="s">
        <v>92</v>
      </c>
      <c r="K6" s="2" t="s">
        <v>102</v>
      </c>
      <c r="L6" s="5" t="s">
        <v>49</v>
      </c>
      <c r="M6" s="3">
        <v>165368.5</v>
      </c>
      <c r="N6" s="3">
        <v>134253</v>
      </c>
      <c r="O6" s="3">
        <v>31115.5</v>
      </c>
      <c r="P6" s="3"/>
      <c r="Q6" s="1">
        <v>44593</v>
      </c>
      <c r="R6" s="1">
        <v>44682</v>
      </c>
      <c r="S6" s="1"/>
      <c r="T6" s="7" t="s">
        <v>94</v>
      </c>
    </row>
    <row r="7" spans="1:21" ht="94.5" x14ac:dyDescent="0.25">
      <c r="A7" s="35" t="s">
        <v>117</v>
      </c>
      <c r="B7" s="6" t="s">
        <v>118</v>
      </c>
      <c r="C7" s="1">
        <v>44432</v>
      </c>
      <c r="D7" s="4">
        <v>1416</v>
      </c>
      <c r="E7" s="2" t="s">
        <v>177</v>
      </c>
      <c r="F7" s="2" t="s">
        <v>119</v>
      </c>
      <c r="G7" s="3">
        <v>726541131.69000006</v>
      </c>
      <c r="H7" s="9">
        <f>G7</f>
        <v>726541131.69000006</v>
      </c>
      <c r="I7" s="9">
        <f>H7</f>
        <v>726541131.69000006</v>
      </c>
      <c r="J7" s="2" t="s">
        <v>644</v>
      </c>
      <c r="K7" s="2" t="s">
        <v>490</v>
      </c>
      <c r="L7" s="5" t="s">
        <v>49</v>
      </c>
      <c r="M7" s="3">
        <v>598977</v>
      </c>
      <c r="N7" s="3">
        <v>400000</v>
      </c>
      <c r="O7" s="3">
        <v>198977</v>
      </c>
      <c r="P7" s="3"/>
      <c r="Q7" s="1">
        <v>44593</v>
      </c>
      <c r="R7" s="1">
        <v>44652</v>
      </c>
      <c r="S7" s="1"/>
      <c r="T7" s="7" t="s">
        <v>1595</v>
      </c>
    </row>
    <row r="8" spans="1:21" ht="44.25" customHeight="1" x14ac:dyDescent="0.25">
      <c r="A8" s="35" t="s">
        <v>122</v>
      </c>
      <c r="B8" s="6" t="s">
        <v>121</v>
      </c>
      <c r="C8" s="1">
        <v>44432</v>
      </c>
      <c r="D8" s="4">
        <v>1416</v>
      </c>
      <c r="E8" s="4" t="s">
        <v>172</v>
      </c>
      <c r="F8" s="2" t="s">
        <v>120</v>
      </c>
      <c r="G8" s="3">
        <v>477378567</v>
      </c>
      <c r="H8" s="9">
        <v>338757229.19999999</v>
      </c>
      <c r="I8" s="9">
        <v>477378567</v>
      </c>
      <c r="J8" s="2" t="s">
        <v>173</v>
      </c>
      <c r="K8" s="2" t="s">
        <v>153</v>
      </c>
      <c r="L8" s="5" t="s">
        <v>49</v>
      </c>
      <c r="M8" s="3">
        <v>134100</v>
      </c>
      <c r="N8" s="3">
        <v>95160</v>
      </c>
      <c r="O8" s="3">
        <v>38940</v>
      </c>
      <c r="P8" s="3"/>
      <c r="Q8" s="1">
        <v>44593</v>
      </c>
      <c r="R8" s="1">
        <v>44681</v>
      </c>
      <c r="S8" s="1"/>
      <c r="T8" s="34" t="s">
        <v>94</v>
      </c>
    </row>
    <row r="9" spans="1:21" ht="44.25" customHeight="1" x14ac:dyDescent="0.25">
      <c r="A9" s="35" t="s">
        <v>124</v>
      </c>
      <c r="B9" s="6" t="s">
        <v>123</v>
      </c>
      <c r="C9" s="1">
        <v>44432</v>
      </c>
      <c r="D9" s="4">
        <v>1416</v>
      </c>
      <c r="E9" s="4" t="s">
        <v>172</v>
      </c>
      <c r="F9" s="2" t="s">
        <v>120</v>
      </c>
      <c r="G9" s="3">
        <v>912679470.60000002</v>
      </c>
      <c r="H9" s="9">
        <v>647682747.79999995</v>
      </c>
      <c r="I9" s="9">
        <v>912679470.60000002</v>
      </c>
      <c r="J9" s="2" t="s">
        <v>173</v>
      </c>
      <c r="K9" s="9" t="s">
        <v>153</v>
      </c>
      <c r="L9" s="5" t="s">
        <v>49</v>
      </c>
      <c r="M9" s="3">
        <v>256380</v>
      </c>
      <c r="N9" s="3">
        <v>181940</v>
      </c>
      <c r="O9" s="3">
        <v>74440</v>
      </c>
      <c r="P9" s="3"/>
      <c r="Q9" s="1">
        <v>44593</v>
      </c>
      <c r="R9" s="1">
        <v>44681</v>
      </c>
      <c r="S9" s="1"/>
      <c r="T9" s="34" t="s">
        <v>94</v>
      </c>
    </row>
    <row r="10" spans="1:21" ht="121.5" customHeight="1" x14ac:dyDescent="0.25">
      <c r="A10" s="35" t="s">
        <v>127</v>
      </c>
      <c r="B10" s="6" t="s">
        <v>126</v>
      </c>
      <c r="C10" s="1">
        <v>44432</v>
      </c>
      <c r="D10" s="4">
        <v>1416</v>
      </c>
      <c r="E10" s="2" t="s">
        <v>104</v>
      </c>
      <c r="F10" s="2" t="s">
        <v>125</v>
      </c>
      <c r="G10" s="3">
        <v>644584400</v>
      </c>
      <c r="H10" s="9">
        <f>G10</f>
        <v>644584400</v>
      </c>
      <c r="I10" s="9">
        <f>H10</f>
        <v>644584400</v>
      </c>
      <c r="J10" s="2" t="s">
        <v>159</v>
      </c>
      <c r="K10" s="2" t="s">
        <v>160</v>
      </c>
      <c r="L10" s="5" t="s">
        <v>128</v>
      </c>
      <c r="M10" s="3">
        <v>13290400</v>
      </c>
      <c r="N10" s="3">
        <v>13290400</v>
      </c>
      <c r="O10" s="3"/>
      <c r="P10" s="3"/>
      <c r="Q10" s="1">
        <v>44576</v>
      </c>
      <c r="R10" s="1"/>
      <c r="S10" s="1"/>
      <c r="T10" s="7" t="s">
        <v>1531</v>
      </c>
    </row>
    <row r="11" spans="1:21" ht="44.25" customHeight="1" x14ac:dyDescent="0.25">
      <c r="A11" s="35" t="s">
        <v>131</v>
      </c>
      <c r="B11" s="6" t="s">
        <v>130</v>
      </c>
      <c r="C11" s="1">
        <v>44432</v>
      </c>
      <c r="D11" s="4">
        <v>1416</v>
      </c>
      <c r="E11" s="2" t="s">
        <v>101</v>
      </c>
      <c r="F11" s="2" t="s">
        <v>129</v>
      </c>
      <c r="G11" s="3">
        <v>107012720</v>
      </c>
      <c r="H11" s="9">
        <v>89507400</v>
      </c>
      <c r="I11" s="9">
        <v>107012720</v>
      </c>
      <c r="J11" s="2" t="s">
        <v>47</v>
      </c>
      <c r="K11" s="2" t="s">
        <v>146</v>
      </c>
      <c r="L11" s="5" t="s">
        <v>46</v>
      </c>
      <c r="M11" s="3">
        <v>8644000</v>
      </c>
      <c r="N11" s="3">
        <v>7230000</v>
      </c>
      <c r="O11" s="3">
        <v>1414000</v>
      </c>
      <c r="P11" s="3">
        <v>0</v>
      </c>
      <c r="Q11" s="1">
        <v>44593</v>
      </c>
      <c r="R11" s="1">
        <v>44652</v>
      </c>
      <c r="S11" s="1"/>
      <c r="T11" s="34" t="s">
        <v>94</v>
      </c>
    </row>
    <row r="12" spans="1:21" ht="44.25" customHeight="1" x14ac:dyDescent="0.25">
      <c r="A12" s="35" t="s">
        <v>420</v>
      </c>
      <c r="B12" s="6" t="s">
        <v>421</v>
      </c>
      <c r="C12" s="1">
        <v>44432</v>
      </c>
      <c r="D12" s="4">
        <v>1416</v>
      </c>
      <c r="E12" s="4" t="s">
        <v>100</v>
      </c>
      <c r="F12" s="2" t="s">
        <v>425</v>
      </c>
      <c r="G12" s="9">
        <v>889024042.79999995</v>
      </c>
      <c r="H12" s="9">
        <v>977745908.39999998</v>
      </c>
      <c r="I12" s="9">
        <v>977745908.39999998</v>
      </c>
      <c r="J12" s="2" t="s">
        <v>85</v>
      </c>
      <c r="K12" s="2" t="s">
        <v>153</v>
      </c>
      <c r="L12" s="5" t="s">
        <v>49</v>
      </c>
      <c r="M12" s="3">
        <v>37910</v>
      </c>
      <c r="N12" s="3">
        <v>37910</v>
      </c>
      <c r="O12" s="3"/>
      <c r="P12" s="3"/>
      <c r="Q12" s="1">
        <v>44593</v>
      </c>
      <c r="R12" s="1"/>
      <c r="S12" s="1"/>
      <c r="T12" s="34" t="s">
        <v>94</v>
      </c>
    </row>
    <row r="13" spans="1:21" ht="44.25" customHeight="1" x14ac:dyDescent="0.25">
      <c r="A13" s="35" t="s">
        <v>426</v>
      </c>
      <c r="B13" s="6" t="s">
        <v>427</v>
      </c>
      <c r="C13" s="1">
        <v>44432</v>
      </c>
      <c r="D13" s="4">
        <v>1416</v>
      </c>
      <c r="E13" s="4" t="s">
        <v>100</v>
      </c>
      <c r="F13" s="2" t="s">
        <v>425</v>
      </c>
      <c r="G13" s="3">
        <v>988062404.39999998</v>
      </c>
      <c r="H13" s="9">
        <v>1086842853.5999999</v>
      </c>
      <c r="I13" s="9">
        <v>1086842853.5999999</v>
      </c>
      <c r="J13" s="2" t="s">
        <v>85</v>
      </c>
      <c r="K13" s="2" t="s">
        <v>153</v>
      </c>
      <c r="L13" s="5" t="s">
        <v>49</v>
      </c>
      <c r="M13" s="3">
        <v>42140</v>
      </c>
      <c r="N13" s="3">
        <v>42140</v>
      </c>
      <c r="O13" s="3"/>
      <c r="P13" s="3"/>
      <c r="Q13" s="1">
        <v>44593</v>
      </c>
      <c r="R13" s="1"/>
      <c r="S13" s="1"/>
      <c r="T13" s="34" t="s">
        <v>94</v>
      </c>
    </row>
    <row r="14" spans="1:21" ht="44.25" customHeight="1" x14ac:dyDescent="0.25">
      <c r="A14" s="35" t="s">
        <v>431</v>
      </c>
      <c r="B14" s="6" t="s">
        <v>432</v>
      </c>
      <c r="C14" s="1">
        <v>44432</v>
      </c>
      <c r="D14" s="4">
        <v>1416</v>
      </c>
      <c r="E14" s="4" t="s">
        <v>100</v>
      </c>
      <c r="F14" s="2" t="s">
        <v>72</v>
      </c>
      <c r="G14" s="3">
        <v>867875226</v>
      </c>
      <c r="H14" s="9">
        <v>946496958.30999994</v>
      </c>
      <c r="I14" s="9">
        <v>946496958.30999994</v>
      </c>
      <c r="J14" s="2" t="s">
        <v>85</v>
      </c>
      <c r="K14" s="2" t="s">
        <v>153</v>
      </c>
      <c r="L14" s="5" t="s">
        <v>49</v>
      </c>
      <c r="M14" s="38">
        <v>36698.389000000003</v>
      </c>
      <c r="N14" s="38">
        <v>36698.389000000003</v>
      </c>
      <c r="O14" s="3"/>
      <c r="P14" s="3"/>
      <c r="Q14" s="1">
        <v>44593</v>
      </c>
      <c r="R14" s="1"/>
      <c r="S14" s="1"/>
      <c r="T14" s="34" t="s">
        <v>94</v>
      </c>
    </row>
    <row r="15" spans="1:21" ht="94.5" customHeight="1" x14ac:dyDescent="0.25">
      <c r="A15" s="35" t="s">
        <v>134</v>
      </c>
      <c r="B15" s="6" t="s">
        <v>133</v>
      </c>
      <c r="C15" s="1">
        <v>44432</v>
      </c>
      <c r="D15" s="4">
        <v>1416</v>
      </c>
      <c r="E15" s="2" t="s">
        <v>104</v>
      </c>
      <c r="F15" s="2" t="s">
        <v>132</v>
      </c>
      <c r="G15" s="3">
        <v>2930740060.5</v>
      </c>
      <c r="H15" s="9">
        <f>G15</f>
        <v>2930740060.5</v>
      </c>
      <c r="I15" s="9">
        <v>5861480121</v>
      </c>
      <c r="J15" s="2" t="s">
        <v>99</v>
      </c>
      <c r="K15" s="2" t="s">
        <v>155</v>
      </c>
      <c r="L15" s="5" t="s">
        <v>49</v>
      </c>
      <c r="M15" s="3">
        <v>995310</v>
      </c>
      <c r="N15" s="3">
        <v>497655</v>
      </c>
      <c r="O15" s="3">
        <v>181245</v>
      </c>
      <c r="P15" s="3">
        <v>316410</v>
      </c>
      <c r="Q15" s="1">
        <v>44681</v>
      </c>
      <c r="R15" s="1">
        <v>44941</v>
      </c>
      <c r="S15" s="1">
        <v>45046</v>
      </c>
      <c r="T15" s="7" t="s">
        <v>94</v>
      </c>
    </row>
    <row r="16" spans="1:21" ht="150" customHeight="1" x14ac:dyDescent="0.25">
      <c r="A16" s="35" t="s">
        <v>225</v>
      </c>
      <c r="B16" s="6" t="s">
        <v>201</v>
      </c>
      <c r="C16" s="1">
        <v>44526</v>
      </c>
      <c r="D16" s="4">
        <v>1416</v>
      </c>
      <c r="E16" s="2" t="s">
        <v>101</v>
      </c>
      <c r="F16" s="2" t="s">
        <v>213</v>
      </c>
      <c r="G16" s="3">
        <v>712977738</v>
      </c>
      <c r="H16" s="9">
        <f t="shared" ref="H16:I24" si="0">G16</f>
        <v>712977738</v>
      </c>
      <c r="I16" s="9">
        <v>1425955476</v>
      </c>
      <c r="J16" s="2" t="s">
        <v>476</v>
      </c>
      <c r="K16" s="2" t="s">
        <v>477</v>
      </c>
      <c r="L16" s="5" t="s">
        <v>46</v>
      </c>
      <c r="M16" s="3">
        <f>N16+O16+P16</f>
        <v>196412600</v>
      </c>
      <c r="N16" s="5">
        <v>11520500</v>
      </c>
      <c r="O16" s="5">
        <v>86685800</v>
      </c>
      <c r="P16" s="3">
        <v>98206300</v>
      </c>
      <c r="Q16" s="1">
        <v>44607</v>
      </c>
      <c r="R16" s="1">
        <v>44743</v>
      </c>
      <c r="S16" s="1">
        <v>45108</v>
      </c>
      <c r="T16" s="7" t="s">
        <v>94</v>
      </c>
    </row>
    <row r="17" spans="1:20" ht="157.5" x14ac:dyDescent="0.25">
      <c r="A17" s="35" t="s">
        <v>226</v>
      </c>
      <c r="B17" s="6" t="s">
        <v>202</v>
      </c>
      <c r="C17" s="1">
        <v>44526</v>
      </c>
      <c r="D17" s="4">
        <v>1416</v>
      </c>
      <c r="E17" s="2" t="s">
        <v>101</v>
      </c>
      <c r="F17" s="2" t="s">
        <v>214</v>
      </c>
      <c r="G17" s="3">
        <v>872173070.91999996</v>
      </c>
      <c r="H17" s="9">
        <f t="shared" si="0"/>
        <v>872173070.91999996</v>
      </c>
      <c r="I17" s="9">
        <v>1744346141.8399999</v>
      </c>
      <c r="J17" s="2" t="s">
        <v>478</v>
      </c>
      <c r="K17" s="2" t="s">
        <v>479</v>
      </c>
      <c r="L17" s="5" t="s">
        <v>46</v>
      </c>
      <c r="M17" s="3">
        <f>N17+O17+P17</f>
        <v>162567208</v>
      </c>
      <c r="N17" s="5">
        <v>33894400</v>
      </c>
      <c r="O17" s="5">
        <v>47389204</v>
      </c>
      <c r="P17" s="3">
        <v>81283604</v>
      </c>
      <c r="Q17" s="1">
        <v>44607</v>
      </c>
      <c r="R17" s="1">
        <v>44743</v>
      </c>
      <c r="S17" s="1">
        <v>45108</v>
      </c>
      <c r="T17" s="7" t="s">
        <v>94</v>
      </c>
    </row>
    <row r="18" spans="1:20" ht="252" customHeight="1" x14ac:dyDescent="0.25">
      <c r="A18" s="35" t="s">
        <v>227</v>
      </c>
      <c r="B18" s="6" t="s">
        <v>203</v>
      </c>
      <c r="C18" s="1">
        <v>44526</v>
      </c>
      <c r="D18" s="4">
        <v>1416</v>
      </c>
      <c r="E18" s="2" t="s">
        <v>101</v>
      </c>
      <c r="F18" s="2" t="s">
        <v>215</v>
      </c>
      <c r="G18" s="3">
        <v>1770314931.8399999</v>
      </c>
      <c r="H18" s="9">
        <f t="shared" si="0"/>
        <v>1770314931.8399999</v>
      </c>
      <c r="I18" s="9">
        <v>5591158343.6800003</v>
      </c>
      <c r="J18" s="2" t="s">
        <v>476</v>
      </c>
      <c r="K18" s="2" t="s">
        <v>477</v>
      </c>
      <c r="L18" s="5" t="s">
        <v>46</v>
      </c>
      <c r="M18" s="3">
        <f>N18+O18+P18</f>
        <v>768016256</v>
      </c>
      <c r="N18" s="5">
        <v>140833000</v>
      </c>
      <c r="O18" s="5">
        <v>243175128</v>
      </c>
      <c r="P18" s="3">
        <v>384008128</v>
      </c>
      <c r="Q18" s="1">
        <v>44607</v>
      </c>
      <c r="R18" s="1">
        <v>44743</v>
      </c>
      <c r="S18" s="1">
        <v>45108</v>
      </c>
      <c r="T18" s="7" t="s">
        <v>94</v>
      </c>
    </row>
    <row r="19" spans="1:20" ht="78.75" customHeight="1" x14ac:dyDescent="0.25">
      <c r="A19" s="35" t="s">
        <v>228</v>
      </c>
      <c r="B19" s="6" t="s">
        <v>204</v>
      </c>
      <c r="C19" s="1">
        <v>44526</v>
      </c>
      <c r="D19" s="4">
        <v>1416</v>
      </c>
      <c r="E19" s="2" t="s">
        <v>104</v>
      </c>
      <c r="F19" s="2" t="s">
        <v>216</v>
      </c>
      <c r="G19" s="3">
        <v>184688240</v>
      </c>
      <c r="H19" s="9">
        <f t="shared" si="0"/>
        <v>184688240</v>
      </c>
      <c r="I19" s="9">
        <f t="shared" si="0"/>
        <v>184688240</v>
      </c>
      <c r="J19" s="2" t="s">
        <v>159</v>
      </c>
      <c r="K19" s="2" t="s">
        <v>382</v>
      </c>
      <c r="L19" s="5" t="s">
        <v>51</v>
      </c>
      <c r="M19" s="3">
        <v>3618500</v>
      </c>
      <c r="N19" s="5"/>
      <c r="O19" s="5"/>
      <c r="P19" s="3"/>
      <c r="Q19" s="1">
        <v>44682</v>
      </c>
      <c r="R19" s="1"/>
      <c r="S19" s="1"/>
      <c r="T19" s="7" t="s">
        <v>94</v>
      </c>
    </row>
    <row r="20" spans="1:20" ht="63" x14ac:dyDescent="0.25">
      <c r="A20" s="35" t="s">
        <v>229</v>
      </c>
      <c r="B20" s="6" t="s">
        <v>205</v>
      </c>
      <c r="C20" s="1">
        <v>44526</v>
      </c>
      <c r="D20" s="4">
        <v>1416</v>
      </c>
      <c r="E20" s="2" t="s">
        <v>101</v>
      </c>
      <c r="F20" s="2" t="s">
        <v>217</v>
      </c>
      <c r="G20" s="3">
        <v>581087212</v>
      </c>
      <c r="H20" s="9">
        <f t="shared" si="0"/>
        <v>581087212</v>
      </c>
      <c r="I20" s="9">
        <f t="shared" si="0"/>
        <v>581087212</v>
      </c>
      <c r="J20" s="2" t="s">
        <v>637</v>
      </c>
      <c r="K20" s="2" t="s">
        <v>628</v>
      </c>
      <c r="L20" s="5" t="s">
        <v>51</v>
      </c>
      <c r="M20" s="3">
        <f>N20+O20</f>
        <v>3305200</v>
      </c>
      <c r="N20" s="5">
        <v>2496000</v>
      </c>
      <c r="O20" s="5">
        <v>809200</v>
      </c>
      <c r="P20" s="3"/>
      <c r="Q20" s="1">
        <v>44607</v>
      </c>
      <c r="R20" s="1">
        <v>44666</v>
      </c>
      <c r="S20" s="1"/>
      <c r="T20" s="2" t="s">
        <v>94</v>
      </c>
    </row>
    <row r="21" spans="1:20" ht="183.75" customHeight="1" x14ac:dyDescent="0.25">
      <c r="A21" s="35" t="s">
        <v>230</v>
      </c>
      <c r="B21" s="6" t="s">
        <v>206</v>
      </c>
      <c r="C21" s="1">
        <v>44526</v>
      </c>
      <c r="D21" s="4">
        <v>1416</v>
      </c>
      <c r="E21" s="2" t="s">
        <v>101</v>
      </c>
      <c r="F21" s="2" t="s">
        <v>219</v>
      </c>
      <c r="G21" s="3">
        <v>539346336</v>
      </c>
      <c r="H21" s="9">
        <f t="shared" si="0"/>
        <v>539346336</v>
      </c>
      <c r="I21" s="9">
        <f t="shared" si="0"/>
        <v>539346336</v>
      </c>
      <c r="J21" s="2" t="s">
        <v>639</v>
      </c>
      <c r="K21" s="2" t="s">
        <v>640</v>
      </c>
      <c r="L21" s="5" t="s">
        <v>46</v>
      </c>
      <c r="M21" s="3">
        <f>N21+O21</f>
        <v>42535200</v>
      </c>
      <c r="N21" s="5">
        <v>23778000</v>
      </c>
      <c r="O21" s="5">
        <v>18757200</v>
      </c>
      <c r="P21" s="3"/>
      <c r="Q21" s="1">
        <v>44607</v>
      </c>
      <c r="R21" s="1">
        <v>44743</v>
      </c>
      <c r="S21" s="1"/>
      <c r="T21" s="2" t="s">
        <v>94</v>
      </c>
    </row>
    <row r="22" spans="1:20" ht="94.5" customHeight="1" x14ac:dyDescent="0.25">
      <c r="A22" s="35" t="s">
        <v>231</v>
      </c>
      <c r="B22" s="6" t="s">
        <v>207</v>
      </c>
      <c r="C22" s="1">
        <v>44526</v>
      </c>
      <c r="D22" s="4">
        <v>1416</v>
      </c>
      <c r="E22" s="2" t="s">
        <v>101</v>
      </c>
      <c r="F22" s="2" t="s">
        <v>220</v>
      </c>
      <c r="G22" s="3">
        <v>332455200</v>
      </c>
      <c r="H22" s="9">
        <f t="shared" si="0"/>
        <v>332455200</v>
      </c>
      <c r="I22" s="9">
        <f t="shared" si="0"/>
        <v>332455200</v>
      </c>
      <c r="J22" s="2" t="s">
        <v>645</v>
      </c>
      <c r="K22" s="2" t="s">
        <v>103</v>
      </c>
      <c r="L22" s="5" t="s">
        <v>46</v>
      </c>
      <c r="M22" s="3">
        <f>N22+O22</f>
        <v>25872000</v>
      </c>
      <c r="N22" s="5">
        <v>3312000</v>
      </c>
      <c r="O22" s="5">
        <v>22560000</v>
      </c>
      <c r="P22" s="3"/>
      <c r="Q22" s="1">
        <v>44607</v>
      </c>
      <c r="R22" s="1">
        <v>44743</v>
      </c>
      <c r="S22" s="1"/>
      <c r="T22" s="7" t="s">
        <v>94</v>
      </c>
    </row>
    <row r="23" spans="1:20" ht="94.5" customHeight="1" x14ac:dyDescent="0.25">
      <c r="A23" s="35" t="s">
        <v>232</v>
      </c>
      <c r="B23" s="6" t="s">
        <v>208</v>
      </c>
      <c r="C23" s="1">
        <v>44526</v>
      </c>
      <c r="D23" s="4">
        <v>1416</v>
      </c>
      <c r="E23" s="2" t="s">
        <v>101</v>
      </c>
      <c r="F23" s="2" t="s">
        <v>218</v>
      </c>
      <c r="G23" s="3">
        <v>88117578</v>
      </c>
      <c r="H23" s="9">
        <f t="shared" si="0"/>
        <v>88117578</v>
      </c>
      <c r="I23" s="9">
        <f t="shared" si="0"/>
        <v>88117578</v>
      </c>
      <c r="J23" s="2" t="s">
        <v>645</v>
      </c>
      <c r="K23" s="2" t="s">
        <v>103</v>
      </c>
      <c r="L23" s="5" t="s">
        <v>46</v>
      </c>
      <c r="M23" s="3">
        <v>3534600</v>
      </c>
      <c r="N23" s="5">
        <v>3534600</v>
      </c>
      <c r="O23" s="5"/>
      <c r="P23" s="3"/>
      <c r="Q23" s="1">
        <v>44607</v>
      </c>
      <c r="R23" s="1"/>
      <c r="S23" s="1"/>
      <c r="T23" s="7" t="s">
        <v>1531</v>
      </c>
    </row>
    <row r="24" spans="1:20" ht="78.75" customHeight="1" x14ac:dyDescent="0.25">
      <c r="A24" s="35" t="s">
        <v>233</v>
      </c>
      <c r="B24" s="6" t="s">
        <v>209</v>
      </c>
      <c r="C24" s="1">
        <v>44526</v>
      </c>
      <c r="D24" s="4">
        <v>1416</v>
      </c>
      <c r="E24" s="2" t="s">
        <v>100</v>
      </c>
      <c r="F24" s="2" t="s">
        <v>221</v>
      </c>
      <c r="G24" s="3">
        <v>123166056</v>
      </c>
      <c r="H24" s="9">
        <f t="shared" si="0"/>
        <v>123166056</v>
      </c>
      <c r="I24" s="9">
        <f t="shared" si="0"/>
        <v>123166056</v>
      </c>
      <c r="J24" s="2" t="s">
        <v>485</v>
      </c>
      <c r="K24" s="2" t="s">
        <v>382</v>
      </c>
      <c r="L24" s="5" t="s">
        <v>46</v>
      </c>
      <c r="M24" s="3">
        <v>8205600</v>
      </c>
      <c r="N24" s="5">
        <v>8205600</v>
      </c>
      <c r="O24" s="5"/>
      <c r="P24" s="3"/>
      <c r="Q24" s="1">
        <v>44593</v>
      </c>
      <c r="R24" s="1"/>
      <c r="S24" s="1"/>
      <c r="T24" s="7" t="s">
        <v>1531</v>
      </c>
    </row>
    <row r="25" spans="1:20" ht="78.75" customHeight="1" x14ac:dyDescent="0.25">
      <c r="A25" s="35" t="s">
        <v>234</v>
      </c>
      <c r="B25" s="6" t="s">
        <v>210</v>
      </c>
      <c r="C25" s="1">
        <v>44526</v>
      </c>
      <c r="D25" s="4">
        <v>1416</v>
      </c>
      <c r="E25" s="2" t="s">
        <v>101</v>
      </c>
      <c r="F25" s="2" t="s">
        <v>222</v>
      </c>
      <c r="G25" s="3">
        <v>33005448</v>
      </c>
      <c r="H25" s="9">
        <v>33005448</v>
      </c>
      <c r="I25" s="9">
        <v>66010896</v>
      </c>
      <c r="J25" s="2" t="s">
        <v>384</v>
      </c>
      <c r="K25" s="2" t="s">
        <v>103</v>
      </c>
      <c r="L25" s="5" t="s">
        <v>46</v>
      </c>
      <c r="M25" s="3">
        <f>N25+O25+P25</f>
        <v>8366400</v>
      </c>
      <c r="N25" s="5">
        <v>461750</v>
      </c>
      <c r="O25" s="5">
        <v>3721450</v>
      </c>
      <c r="P25" s="3">
        <v>4183200</v>
      </c>
      <c r="Q25" s="1">
        <v>44607</v>
      </c>
      <c r="R25" s="1">
        <v>44743</v>
      </c>
      <c r="S25" s="1">
        <v>45108</v>
      </c>
      <c r="T25" s="7" t="s">
        <v>94</v>
      </c>
    </row>
    <row r="26" spans="1:20" ht="78.75" customHeight="1" x14ac:dyDescent="0.25">
      <c r="A26" s="35" t="s">
        <v>235</v>
      </c>
      <c r="B26" s="6" t="s">
        <v>211</v>
      </c>
      <c r="C26" s="1">
        <v>44526</v>
      </c>
      <c r="D26" s="4">
        <v>1416</v>
      </c>
      <c r="E26" s="2" t="s">
        <v>101</v>
      </c>
      <c r="F26" s="2" t="s">
        <v>223</v>
      </c>
      <c r="G26" s="3">
        <v>3053610</v>
      </c>
      <c r="H26" s="9">
        <v>3053610</v>
      </c>
      <c r="I26" s="9">
        <v>6107220</v>
      </c>
      <c r="J26" s="2" t="s">
        <v>385</v>
      </c>
      <c r="K26" s="2" t="s">
        <v>382</v>
      </c>
      <c r="L26" s="5" t="s">
        <v>46</v>
      </c>
      <c r="M26" s="3">
        <f>N26+O26+P26</f>
        <v>786000</v>
      </c>
      <c r="N26" s="5">
        <v>196500</v>
      </c>
      <c r="O26" s="5">
        <v>196500</v>
      </c>
      <c r="P26" s="3">
        <v>393000</v>
      </c>
      <c r="Q26" s="1">
        <v>44607</v>
      </c>
      <c r="R26" s="1">
        <v>44743</v>
      </c>
      <c r="S26" s="1">
        <v>45108</v>
      </c>
      <c r="T26" s="7" t="s">
        <v>94</v>
      </c>
    </row>
    <row r="27" spans="1:20" ht="157.5" x14ac:dyDescent="0.25">
      <c r="A27" s="35" t="s">
        <v>236</v>
      </c>
      <c r="B27" s="6" t="s">
        <v>212</v>
      </c>
      <c r="C27" s="1">
        <v>44526</v>
      </c>
      <c r="D27" s="4">
        <v>1416</v>
      </c>
      <c r="E27" s="2" t="s">
        <v>101</v>
      </c>
      <c r="F27" s="2" t="s">
        <v>224</v>
      </c>
      <c r="G27" s="3">
        <v>280956446</v>
      </c>
      <c r="H27" s="9">
        <v>280956466</v>
      </c>
      <c r="I27" s="9">
        <v>561912932</v>
      </c>
      <c r="J27" s="2" t="s">
        <v>478</v>
      </c>
      <c r="K27" s="2" t="s">
        <v>479</v>
      </c>
      <c r="L27" s="5" t="s">
        <v>46</v>
      </c>
      <c r="M27" s="3">
        <f>N27+O27+P27</f>
        <v>52368400</v>
      </c>
      <c r="N27" s="5">
        <v>11609400</v>
      </c>
      <c r="O27" s="5">
        <v>14574800</v>
      </c>
      <c r="P27" s="3">
        <v>26184200</v>
      </c>
      <c r="Q27" s="1">
        <v>44607</v>
      </c>
      <c r="R27" s="1">
        <v>44743</v>
      </c>
      <c r="S27" s="1">
        <v>45108</v>
      </c>
      <c r="T27" s="2" t="s">
        <v>94</v>
      </c>
    </row>
    <row r="28" spans="1:20" ht="78.75" customHeight="1" x14ac:dyDescent="0.25">
      <c r="A28" s="35" t="s">
        <v>247</v>
      </c>
      <c r="B28" s="6" t="s">
        <v>237</v>
      </c>
      <c r="C28" s="1">
        <v>44532</v>
      </c>
      <c r="D28" s="4">
        <v>1416</v>
      </c>
      <c r="E28" s="2" t="s">
        <v>507</v>
      </c>
      <c r="F28" s="2" t="s">
        <v>254</v>
      </c>
      <c r="G28" s="3">
        <v>250865221.19999999</v>
      </c>
      <c r="H28" s="9">
        <f t="shared" ref="H28:I43" si="1">G28</f>
        <v>250865221.19999999</v>
      </c>
      <c r="I28" s="9">
        <f t="shared" si="1"/>
        <v>250865221.19999999</v>
      </c>
      <c r="J28" s="2" t="s">
        <v>509</v>
      </c>
      <c r="K28" s="2" t="s">
        <v>510</v>
      </c>
      <c r="L28" s="5" t="s">
        <v>248</v>
      </c>
      <c r="M28" s="3">
        <v>1758360</v>
      </c>
      <c r="N28" s="3">
        <v>1758360</v>
      </c>
      <c r="O28" s="3"/>
      <c r="P28" s="3"/>
      <c r="Q28" s="1">
        <v>44607</v>
      </c>
      <c r="R28" s="1"/>
      <c r="S28" s="1"/>
      <c r="T28" s="7" t="s">
        <v>1531</v>
      </c>
    </row>
    <row r="29" spans="1:20" ht="47.25" x14ac:dyDescent="0.25">
      <c r="A29" s="35" t="s">
        <v>249</v>
      </c>
      <c r="B29" s="6" t="s">
        <v>238</v>
      </c>
      <c r="C29" s="1">
        <v>44532</v>
      </c>
      <c r="D29" s="4">
        <v>1416</v>
      </c>
      <c r="E29" s="2" t="s">
        <v>719</v>
      </c>
      <c r="F29" s="2" t="s">
        <v>250</v>
      </c>
      <c r="G29" s="3">
        <v>694016200.79999995</v>
      </c>
      <c r="H29" s="9">
        <f t="shared" si="1"/>
        <v>694016200.79999995</v>
      </c>
      <c r="I29" s="9">
        <f t="shared" si="1"/>
        <v>694016200.79999995</v>
      </c>
      <c r="J29" s="2" t="s">
        <v>720</v>
      </c>
      <c r="K29" s="2" t="s">
        <v>153</v>
      </c>
      <c r="L29" s="5" t="s">
        <v>49</v>
      </c>
      <c r="M29" s="3">
        <v>87295</v>
      </c>
      <c r="N29" s="3">
        <v>55075</v>
      </c>
      <c r="O29" s="3">
        <v>32220</v>
      </c>
      <c r="P29" s="3"/>
      <c r="Q29" s="1">
        <v>44593</v>
      </c>
      <c r="R29" s="1">
        <v>44743</v>
      </c>
      <c r="S29" s="1"/>
      <c r="T29" s="7" t="s">
        <v>94</v>
      </c>
    </row>
    <row r="30" spans="1:20" ht="80.25" customHeight="1" x14ac:dyDescent="0.25">
      <c r="A30" s="35" t="s">
        <v>252</v>
      </c>
      <c r="B30" s="6" t="s">
        <v>239</v>
      </c>
      <c r="C30" s="1">
        <v>44532</v>
      </c>
      <c r="D30" s="4">
        <v>1416</v>
      </c>
      <c r="E30" s="2" t="s">
        <v>101</v>
      </c>
      <c r="F30" s="2" t="s">
        <v>251</v>
      </c>
      <c r="G30" s="3">
        <v>695997827.39999998</v>
      </c>
      <c r="H30" s="9">
        <f t="shared" si="1"/>
        <v>695997827.39999998</v>
      </c>
      <c r="I30" s="9">
        <f t="shared" si="1"/>
        <v>695997827.39999998</v>
      </c>
      <c r="J30" s="2" t="s">
        <v>702</v>
      </c>
      <c r="K30" s="2" t="s">
        <v>153</v>
      </c>
      <c r="L30" s="5" t="s">
        <v>49</v>
      </c>
      <c r="M30" s="3">
        <f>N30+O30</f>
        <v>37405</v>
      </c>
      <c r="N30" s="3">
        <v>36225</v>
      </c>
      <c r="O30" s="3">
        <v>1180</v>
      </c>
      <c r="P30" s="3"/>
      <c r="Q30" s="1">
        <v>44666</v>
      </c>
      <c r="R30" s="1">
        <v>44743</v>
      </c>
      <c r="S30" s="1"/>
      <c r="T30" s="7" t="s">
        <v>94</v>
      </c>
    </row>
    <row r="31" spans="1:20" ht="80.25" customHeight="1" x14ac:dyDescent="0.25">
      <c r="A31" s="35" t="s">
        <v>253</v>
      </c>
      <c r="B31" s="6" t="s">
        <v>240</v>
      </c>
      <c r="C31" s="1">
        <v>44532</v>
      </c>
      <c r="D31" s="4">
        <v>1416</v>
      </c>
      <c r="E31" s="2" t="s">
        <v>507</v>
      </c>
      <c r="F31" s="2" t="s">
        <v>254</v>
      </c>
      <c r="G31" s="3">
        <v>989113989.60000002</v>
      </c>
      <c r="H31" s="9">
        <f t="shared" si="1"/>
        <v>989113989.60000002</v>
      </c>
      <c r="I31" s="9">
        <f t="shared" si="1"/>
        <v>989113989.60000002</v>
      </c>
      <c r="J31" s="2" t="s">
        <v>509</v>
      </c>
      <c r="K31" s="2" t="s">
        <v>510</v>
      </c>
      <c r="L31" s="5" t="s">
        <v>248</v>
      </c>
      <c r="M31" s="3">
        <v>6932880</v>
      </c>
      <c r="N31" s="3"/>
      <c r="O31" s="3"/>
      <c r="P31" s="3"/>
      <c r="Q31" s="1">
        <v>44607</v>
      </c>
      <c r="R31" s="1"/>
      <c r="S31" s="1"/>
      <c r="T31" s="7" t="s">
        <v>1531</v>
      </c>
    </row>
    <row r="32" spans="1:20" ht="75" customHeight="1" x14ac:dyDescent="0.25">
      <c r="A32" s="35" t="s">
        <v>255</v>
      </c>
      <c r="B32" s="6" t="s">
        <v>241</v>
      </c>
      <c r="C32" s="1">
        <v>44532</v>
      </c>
      <c r="D32" s="4">
        <v>1416</v>
      </c>
      <c r="E32" s="2" t="s">
        <v>104</v>
      </c>
      <c r="F32" s="2" t="s">
        <v>256</v>
      </c>
      <c r="G32" s="3">
        <v>41407650</v>
      </c>
      <c r="H32" s="9">
        <f t="shared" si="1"/>
        <v>41407650</v>
      </c>
      <c r="I32" s="9">
        <f t="shared" si="1"/>
        <v>41407650</v>
      </c>
      <c r="J32" s="2" t="s">
        <v>481</v>
      </c>
      <c r="K32" s="2" t="s">
        <v>103</v>
      </c>
      <c r="L32" s="5" t="s">
        <v>46</v>
      </c>
      <c r="M32" s="3">
        <v>3173000</v>
      </c>
      <c r="N32" s="3">
        <v>3173000</v>
      </c>
      <c r="O32" s="3"/>
      <c r="P32" s="3"/>
      <c r="Q32" s="1">
        <v>44682</v>
      </c>
      <c r="R32" s="1"/>
      <c r="S32" s="1"/>
      <c r="T32" s="7" t="s">
        <v>94</v>
      </c>
    </row>
    <row r="33" spans="1:20" ht="90.75" customHeight="1" x14ac:dyDescent="0.25">
      <c r="A33" s="35" t="s">
        <v>257</v>
      </c>
      <c r="B33" s="6" t="s">
        <v>242</v>
      </c>
      <c r="C33" s="1">
        <v>44532</v>
      </c>
      <c r="D33" s="4">
        <v>1416</v>
      </c>
      <c r="E33" s="2" t="s">
        <v>101</v>
      </c>
      <c r="F33" s="2" t="s">
        <v>258</v>
      </c>
      <c r="G33" s="3">
        <v>822246865.20000005</v>
      </c>
      <c r="H33" s="9">
        <f t="shared" si="1"/>
        <v>822246865.20000005</v>
      </c>
      <c r="I33" s="9">
        <f t="shared" si="1"/>
        <v>822246865.20000005</v>
      </c>
      <c r="J33" s="2" t="s">
        <v>702</v>
      </c>
      <c r="K33" s="2" t="s">
        <v>153</v>
      </c>
      <c r="L33" s="5" t="s">
        <v>49</v>
      </c>
      <c r="M33" s="3">
        <f>N33+O33</f>
        <v>44190</v>
      </c>
      <c r="N33" s="3">
        <v>42775</v>
      </c>
      <c r="O33" s="3">
        <v>1415</v>
      </c>
      <c r="P33" s="3"/>
      <c r="Q33" s="1">
        <v>44666</v>
      </c>
      <c r="R33" s="1">
        <v>44743</v>
      </c>
      <c r="S33" s="1"/>
      <c r="T33" s="7" t="s">
        <v>94</v>
      </c>
    </row>
    <row r="34" spans="1:20" ht="75" customHeight="1" x14ac:dyDescent="0.25">
      <c r="A34" s="35" t="s">
        <v>259</v>
      </c>
      <c r="B34" s="6" t="s">
        <v>243</v>
      </c>
      <c r="C34" s="1">
        <v>44532</v>
      </c>
      <c r="D34" s="4">
        <v>1416</v>
      </c>
      <c r="E34" s="2" t="s">
        <v>104</v>
      </c>
      <c r="F34" s="2" t="s">
        <v>84</v>
      </c>
      <c r="G34" s="3">
        <v>467593344</v>
      </c>
      <c r="H34" s="9">
        <f t="shared" si="1"/>
        <v>467593344</v>
      </c>
      <c r="I34" s="9">
        <f t="shared" si="1"/>
        <v>467593344</v>
      </c>
      <c r="J34" s="2" t="s">
        <v>627</v>
      </c>
      <c r="K34" s="2" t="s">
        <v>628</v>
      </c>
      <c r="L34" s="5" t="s">
        <v>51</v>
      </c>
      <c r="M34" s="3">
        <f>N34+O34</f>
        <v>2848400</v>
      </c>
      <c r="N34" s="3">
        <v>2160000</v>
      </c>
      <c r="O34" s="3">
        <v>688400</v>
      </c>
      <c r="P34" s="3"/>
      <c r="Q34" s="1">
        <v>44621</v>
      </c>
      <c r="R34" s="1">
        <v>44713</v>
      </c>
      <c r="S34" s="1"/>
      <c r="T34" s="7" t="s">
        <v>94</v>
      </c>
    </row>
    <row r="35" spans="1:20" ht="78.75" customHeight="1" x14ac:dyDescent="0.25">
      <c r="A35" s="35" t="s">
        <v>261</v>
      </c>
      <c r="B35" s="6" t="s">
        <v>244</v>
      </c>
      <c r="C35" s="1">
        <v>44532</v>
      </c>
      <c r="D35" s="4">
        <v>1416</v>
      </c>
      <c r="E35" s="41" t="s">
        <v>104</v>
      </c>
      <c r="F35" s="2" t="s">
        <v>260</v>
      </c>
      <c r="G35" s="9">
        <v>185064380</v>
      </c>
      <c r="H35" s="9">
        <f t="shared" si="1"/>
        <v>185064380</v>
      </c>
      <c r="I35" s="9">
        <f t="shared" si="1"/>
        <v>185064380</v>
      </c>
      <c r="J35" s="9" t="s">
        <v>483</v>
      </c>
      <c r="K35" s="2" t="s">
        <v>103</v>
      </c>
      <c r="L35" s="5" t="s">
        <v>46</v>
      </c>
      <c r="M35" s="3">
        <v>14781500</v>
      </c>
      <c r="N35" s="3">
        <v>14781500</v>
      </c>
      <c r="O35" s="3"/>
      <c r="P35" s="3"/>
      <c r="Q35" s="1">
        <v>44621</v>
      </c>
      <c r="R35" s="1"/>
      <c r="S35" s="1"/>
      <c r="T35" s="7" t="s">
        <v>1531</v>
      </c>
    </row>
    <row r="36" spans="1:20" ht="173.25" customHeight="1" x14ac:dyDescent="0.25">
      <c r="A36" s="35" t="s">
        <v>263</v>
      </c>
      <c r="B36" s="6" t="s">
        <v>245</v>
      </c>
      <c r="C36" s="1">
        <v>44532</v>
      </c>
      <c r="D36" s="4">
        <v>1416</v>
      </c>
      <c r="E36" s="2" t="s">
        <v>104</v>
      </c>
      <c r="F36" s="2" t="s">
        <v>262</v>
      </c>
      <c r="G36" s="3">
        <v>407760080</v>
      </c>
      <c r="H36" s="9">
        <f t="shared" si="1"/>
        <v>407760080</v>
      </c>
      <c r="I36" s="9">
        <f t="shared" si="1"/>
        <v>407760080</v>
      </c>
      <c r="J36" s="2" t="s">
        <v>630</v>
      </c>
      <c r="K36" s="2" t="s">
        <v>631</v>
      </c>
      <c r="L36" s="5" t="s">
        <v>46</v>
      </c>
      <c r="M36" s="3">
        <v>36868000</v>
      </c>
      <c r="N36" s="3">
        <v>36868000</v>
      </c>
      <c r="O36" s="3"/>
      <c r="P36" s="3"/>
      <c r="Q36" s="1">
        <v>44621</v>
      </c>
      <c r="R36" s="1"/>
      <c r="S36" s="1"/>
      <c r="T36" s="2" t="s">
        <v>1531</v>
      </c>
    </row>
    <row r="37" spans="1:20" ht="75" customHeight="1" x14ac:dyDescent="0.25">
      <c r="A37" s="35" t="s">
        <v>265</v>
      </c>
      <c r="B37" s="6" t="s">
        <v>246</v>
      </c>
      <c r="C37" s="1">
        <v>44532</v>
      </c>
      <c r="D37" s="4">
        <v>1416</v>
      </c>
      <c r="E37" s="2" t="s">
        <v>104</v>
      </c>
      <c r="F37" s="2" t="s">
        <v>264</v>
      </c>
      <c r="G37" s="4">
        <v>2056489242.5</v>
      </c>
      <c r="H37" s="9">
        <f t="shared" si="1"/>
        <v>2056489242.5</v>
      </c>
      <c r="I37" s="9">
        <f t="shared" si="1"/>
        <v>2056489242.5</v>
      </c>
      <c r="J37" s="2" t="s">
        <v>665</v>
      </c>
      <c r="K37" s="2" t="s">
        <v>102</v>
      </c>
      <c r="L37" s="5" t="s">
        <v>49</v>
      </c>
      <c r="M37" s="3">
        <f>N37+O37</f>
        <v>89398</v>
      </c>
      <c r="N37" s="3">
        <v>41000</v>
      </c>
      <c r="O37" s="3">
        <v>48398</v>
      </c>
      <c r="P37" s="3"/>
      <c r="Q37" s="1">
        <v>44621</v>
      </c>
      <c r="R37" s="1">
        <v>44774</v>
      </c>
      <c r="S37" s="1"/>
      <c r="T37" s="2" t="s">
        <v>94</v>
      </c>
    </row>
    <row r="38" spans="1:20" ht="78.75" customHeight="1" x14ac:dyDescent="0.25">
      <c r="A38" s="35" t="s">
        <v>267</v>
      </c>
      <c r="B38" s="6" t="s">
        <v>268</v>
      </c>
      <c r="C38" s="1">
        <v>44536</v>
      </c>
      <c r="D38" s="4">
        <v>1416</v>
      </c>
      <c r="E38" s="2" t="s">
        <v>100</v>
      </c>
      <c r="F38" s="2" t="s">
        <v>269</v>
      </c>
      <c r="G38" s="3">
        <v>15138624</v>
      </c>
      <c r="H38" s="9">
        <f t="shared" si="1"/>
        <v>15138624</v>
      </c>
      <c r="I38" s="9">
        <f t="shared" si="1"/>
        <v>15138624</v>
      </c>
      <c r="J38" s="2" t="s">
        <v>485</v>
      </c>
      <c r="K38" s="2" t="s">
        <v>486</v>
      </c>
      <c r="L38" s="5" t="s">
        <v>46</v>
      </c>
      <c r="M38" s="3">
        <v>1278600</v>
      </c>
      <c r="N38" s="3">
        <v>1278600</v>
      </c>
      <c r="O38" s="3"/>
      <c r="P38" s="3"/>
      <c r="Q38" s="1">
        <v>44593</v>
      </c>
      <c r="R38" s="1"/>
      <c r="S38" s="1"/>
      <c r="T38" s="7" t="s">
        <v>1531</v>
      </c>
    </row>
    <row r="39" spans="1:20" ht="63" x14ac:dyDescent="0.25">
      <c r="A39" s="35" t="s">
        <v>271</v>
      </c>
      <c r="B39" s="6" t="s">
        <v>270</v>
      </c>
      <c r="C39" s="1">
        <v>44536</v>
      </c>
      <c r="D39" s="4">
        <v>1416</v>
      </c>
      <c r="E39" s="2" t="s">
        <v>689</v>
      </c>
      <c r="F39" s="2" t="s">
        <v>272</v>
      </c>
      <c r="G39" s="3">
        <v>550693099.44000006</v>
      </c>
      <c r="H39" s="9">
        <f t="shared" si="1"/>
        <v>550693099.44000006</v>
      </c>
      <c r="I39" s="9">
        <f t="shared" si="1"/>
        <v>550693099.44000006</v>
      </c>
      <c r="J39" s="2" t="s">
        <v>690</v>
      </c>
      <c r="K39" s="2" t="s">
        <v>153</v>
      </c>
      <c r="L39" s="5" t="s">
        <v>49</v>
      </c>
      <c r="M39" s="3">
        <f>N39+O39+P39</f>
        <v>2473.1999999999998</v>
      </c>
      <c r="N39" s="3">
        <v>1736.4</v>
      </c>
      <c r="O39" s="3">
        <v>736.8</v>
      </c>
      <c r="P39" s="3"/>
      <c r="Q39" s="1">
        <v>44652</v>
      </c>
      <c r="R39" s="1">
        <v>44743</v>
      </c>
      <c r="S39" s="1"/>
      <c r="T39" s="2" t="s">
        <v>94</v>
      </c>
    </row>
    <row r="40" spans="1:20" ht="78.75" customHeight="1" x14ac:dyDescent="0.25">
      <c r="A40" s="35" t="s">
        <v>274</v>
      </c>
      <c r="B40" s="6" t="s">
        <v>273</v>
      </c>
      <c r="C40" s="1">
        <v>44536</v>
      </c>
      <c r="D40" s="4">
        <v>1416</v>
      </c>
      <c r="E40" s="2" t="s">
        <v>100</v>
      </c>
      <c r="F40" s="2" t="s">
        <v>275</v>
      </c>
      <c r="G40" s="3">
        <v>1080864</v>
      </c>
      <c r="H40" s="9">
        <f t="shared" si="1"/>
        <v>1080864</v>
      </c>
      <c r="I40" s="9">
        <f t="shared" si="1"/>
        <v>1080864</v>
      </c>
      <c r="J40" s="2" t="s">
        <v>485</v>
      </c>
      <c r="K40" s="2" t="s">
        <v>486</v>
      </c>
      <c r="L40" s="5" t="s">
        <v>46</v>
      </c>
      <c r="M40" s="3">
        <v>64800</v>
      </c>
      <c r="N40" s="3">
        <v>64800</v>
      </c>
      <c r="O40" s="3"/>
      <c r="P40" s="3"/>
      <c r="Q40" s="1">
        <v>44593</v>
      </c>
      <c r="R40" s="1"/>
      <c r="S40" s="1"/>
      <c r="T40" s="7" t="s">
        <v>1531</v>
      </c>
    </row>
    <row r="41" spans="1:20" ht="126" customHeight="1" x14ac:dyDescent="0.25">
      <c r="A41" s="35" t="s">
        <v>278</v>
      </c>
      <c r="B41" s="6" t="s">
        <v>277</v>
      </c>
      <c r="C41" s="1">
        <v>44536</v>
      </c>
      <c r="D41" s="4">
        <v>1416</v>
      </c>
      <c r="E41" s="2" t="s">
        <v>101</v>
      </c>
      <c r="F41" s="2" t="s">
        <v>276</v>
      </c>
      <c r="G41" s="3">
        <v>84084960</v>
      </c>
      <c r="H41" s="9">
        <f t="shared" si="1"/>
        <v>84084960</v>
      </c>
      <c r="I41" s="9">
        <f t="shared" si="1"/>
        <v>84084960</v>
      </c>
      <c r="J41" s="2" t="s">
        <v>47</v>
      </c>
      <c r="K41" s="2" t="s">
        <v>103</v>
      </c>
      <c r="L41" s="5" t="s">
        <v>46</v>
      </c>
      <c r="M41" s="3">
        <f t="shared" ref="M41:M71" si="2">N41+O41+P41</f>
        <v>6792000</v>
      </c>
      <c r="N41" s="3">
        <v>3000000</v>
      </c>
      <c r="O41" s="3">
        <v>3792000</v>
      </c>
      <c r="P41" s="3"/>
      <c r="Q41" s="1">
        <v>44607</v>
      </c>
      <c r="R41" s="1">
        <v>44743</v>
      </c>
      <c r="S41" s="1"/>
      <c r="T41" s="7" t="s">
        <v>94</v>
      </c>
    </row>
    <row r="42" spans="1:20" ht="105" customHeight="1" x14ac:dyDescent="0.25">
      <c r="A42" s="35" t="s">
        <v>280</v>
      </c>
      <c r="B42" s="6" t="s">
        <v>279</v>
      </c>
      <c r="C42" s="1">
        <v>44536</v>
      </c>
      <c r="D42" s="4">
        <v>1416</v>
      </c>
      <c r="E42" s="2" t="s">
        <v>101</v>
      </c>
      <c r="F42" s="2" t="s">
        <v>281</v>
      </c>
      <c r="G42" s="3">
        <v>993495</v>
      </c>
      <c r="H42" s="9">
        <f t="shared" si="1"/>
        <v>993495</v>
      </c>
      <c r="I42" s="9">
        <f t="shared" si="1"/>
        <v>993495</v>
      </c>
      <c r="J42" s="2" t="s">
        <v>47</v>
      </c>
      <c r="K42" s="2" t="s">
        <v>103</v>
      </c>
      <c r="L42" s="5" t="s">
        <v>46</v>
      </c>
      <c r="M42" s="3">
        <f t="shared" si="2"/>
        <v>80250</v>
      </c>
      <c r="N42" s="3">
        <v>35000</v>
      </c>
      <c r="O42" s="3">
        <v>45250</v>
      </c>
      <c r="P42" s="3"/>
      <c r="Q42" s="1">
        <v>44607</v>
      </c>
      <c r="R42" s="1">
        <v>44743</v>
      </c>
      <c r="S42" s="1"/>
      <c r="T42" s="2" t="s">
        <v>94</v>
      </c>
    </row>
    <row r="43" spans="1:20" ht="157.5" customHeight="1" x14ac:dyDescent="0.25">
      <c r="A43" s="35" t="s">
        <v>284</v>
      </c>
      <c r="B43" s="6" t="s">
        <v>282</v>
      </c>
      <c r="C43" s="1">
        <v>44536</v>
      </c>
      <c r="D43" s="4">
        <v>1416</v>
      </c>
      <c r="E43" s="2" t="s">
        <v>101</v>
      </c>
      <c r="F43" s="2" t="s">
        <v>283</v>
      </c>
      <c r="G43" s="3">
        <v>30768345</v>
      </c>
      <c r="H43" s="9">
        <f t="shared" si="1"/>
        <v>30768345</v>
      </c>
      <c r="I43" s="9">
        <f t="shared" si="1"/>
        <v>30768345</v>
      </c>
      <c r="J43" s="2" t="s">
        <v>47</v>
      </c>
      <c r="K43" s="2" t="s">
        <v>635</v>
      </c>
      <c r="L43" s="5" t="s">
        <v>46</v>
      </c>
      <c r="M43" s="3">
        <f t="shared" si="2"/>
        <v>2459500</v>
      </c>
      <c r="N43" s="3">
        <v>1900000</v>
      </c>
      <c r="O43" s="3">
        <v>559500</v>
      </c>
      <c r="P43" s="3"/>
      <c r="Q43" s="1">
        <v>44607</v>
      </c>
      <c r="R43" s="1">
        <v>44743</v>
      </c>
      <c r="S43" s="1"/>
      <c r="T43" s="2" t="s">
        <v>94</v>
      </c>
    </row>
    <row r="44" spans="1:20" ht="126" customHeight="1" x14ac:dyDescent="0.25">
      <c r="A44" s="35" t="s">
        <v>287</v>
      </c>
      <c r="B44" s="6" t="s">
        <v>286</v>
      </c>
      <c r="C44" s="1">
        <v>44536</v>
      </c>
      <c r="D44" s="4">
        <v>1416</v>
      </c>
      <c r="E44" s="2" t="s">
        <v>641</v>
      </c>
      <c r="F44" s="2" t="s">
        <v>285</v>
      </c>
      <c r="G44" s="1" t="s">
        <v>641</v>
      </c>
      <c r="H44" s="9" t="str">
        <f t="shared" ref="H44:I65" si="3">G44</f>
        <v>нет заявок</v>
      </c>
      <c r="I44" s="9" t="str">
        <f t="shared" si="3"/>
        <v>нет заявок</v>
      </c>
      <c r="J44" s="2" t="s">
        <v>641</v>
      </c>
      <c r="K44" s="4" t="s">
        <v>641</v>
      </c>
      <c r="L44" s="5" t="s">
        <v>46</v>
      </c>
      <c r="M44" s="3" t="e">
        <f t="shared" si="2"/>
        <v>#VALUE!</v>
      </c>
      <c r="N44" s="3">
        <v>14000000</v>
      </c>
      <c r="O44" s="3">
        <v>19835000</v>
      </c>
      <c r="P44" s="4" t="s">
        <v>641</v>
      </c>
      <c r="Q44" s="1">
        <v>44607</v>
      </c>
      <c r="R44" s="1">
        <v>44743</v>
      </c>
      <c r="S44" s="1" t="s">
        <v>641</v>
      </c>
      <c r="T44" s="3" t="s">
        <v>641</v>
      </c>
    </row>
    <row r="45" spans="1:20" ht="63" customHeight="1" x14ac:dyDescent="0.25">
      <c r="A45" s="35" t="s">
        <v>289</v>
      </c>
      <c r="B45" s="6" t="s">
        <v>288</v>
      </c>
      <c r="C45" s="1">
        <v>44536</v>
      </c>
      <c r="D45" s="4">
        <v>1416</v>
      </c>
      <c r="E45" s="1" t="s">
        <v>641</v>
      </c>
      <c r="F45" s="2" t="s">
        <v>290</v>
      </c>
      <c r="G45" s="1" t="s">
        <v>641</v>
      </c>
      <c r="H45" s="9" t="str">
        <f t="shared" si="3"/>
        <v>нет заявок</v>
      </c>
      <c r="I45" s="9" t="str">
        <f t="shared" si="3"/>
        <v>нет заявок</v>
      </c>
      <c r="J45" s="43" t="s">
        <v>641</v>
      </c>
      <c r="K45" s="1" t="s">
        <v>641</v>
      </c>
      <c r="L45" s="5" t="s">
        <v>49</v>
      </c>
      <c r="M45" s="3" t="e">
        <f t="shared" si="2"/>
        <v>#VALUE!</v>
      </c>
      <c r="N45" s="3">
        <v>25545</v>
      </c>
      <c r="O45" s="3">
        <v>51085</v>
      </c>
      <c r="P45" s="1" t="s">
        <v>641</v>
      </c>
      <c r="Q45" s="1">
        <v>44757</v>
      </c>
      <c r="R45" s="1">
        <v>44880</v>
      </c>
      <c r="S45" s="1" t="s">
        <v>641</v>
      </c>
      <c r="T45" s="3" t="s">
        <v>641</v>
      </c>
    </row>
    <row r="46" spans="1:20" ht="75" customHeight="1" x14ac:dyDescent="0.25">
      <c r="A46" s="35" t="s">
        <v>292</v>
      </c>
      <c r="B46" s="6" t="s">
        <v>386</v>
      </c>
      <c r="C46" s="1">
        <v>44536</v>
      </c>
      <c r="D46" s="4">
        <v>1416</v>
      </c>
      <c r="E46" s="2" t="s">
        <v>104</v>
      </c>
      <c r="F46" s="2" t="s">
        <v>291</v>
      </c>
      <c r="G46" s="3">
        <v>95826943.079999998</v>
      </c>
      <c r="H46" s="9">
        <f t="shared" si="3"/>
        <v>95826943.079999998</v>
      </c>
      <c r="I46" s="9">
        <f t="shared" si="3"/>
        <v>95826943.079999998</v>
      </c>
      <c r="J46" s="2" t="s">
        <v>741</v>
      </c>
      <c r="K46" s="2" t="s">
        <v>102</v>
      </c>
      <c r="L46" s="5" t="s">
        <v>49</v>
      </c>
      <c r="M46" s="3">
        <f t="shared" si="2"/>
        <v>31264.5</v>
      </c>
      <c r="N46" s="3">
        <v>28480.5</v>
      </c>
      <c r="O46" s="3">
        <v>2784</v>
      </c>
      <c r="P46" s="3"/>
      <c r="Q46" s="1">
        <v>44593</v>
      </c>
      <c r="R46" s="1">
        <v>44652</v>
      </c>
      <c r="S46" s="1"/>
      <c r="T46" s="2" t="s">
        <v>94</v>
      </c>
    </row>
    <row r="47" spans="1:20" ht="94.5" customHeight="1" x14ac:dyDescent="0.25">
      <c r="A47" s="35" t="s">
        <v>295</v>
      </c>
      <c r="B47" s="6" t="s">
        <v>294</v>
      </c>
      <c r="C47" s="1">
        <v>44537</v>
      </c>
      <c r="D47" s="4">
        <v>1416</v>
      </c>
      <c r="E47" s="2" t="s">
        <v>512</v>
      </c>
      <c r="F47" s="2" t="s">
        <v>293</v>
      </c>
      <c r="G47" s="3">
        <v>197745738.75</v>
      </c>
      <c r="H47" s="9">
        <f t="shared" si="3"/>
        <v>197745738.75</v>
      </c>
      <c r="I47" s="9">
        <f t="shared" si="3"/>
        <v>197745738.75</v>
      </c>
      <c r="J47" s="2" t="s">
        <v>513</v>
      </c>
      <c r="K47" s="2" t="s">
        <v>514</v>
      </c>
      <c r="L47" s="5" t="s">
        <v>69</v>
      </c>
      <c r="M47" s="3">
        <f t="shared" si="2"/>
        <v>47325</v>
      </c>
      <c r="N47" s="3">
        <v>31950</v>
      </c>
      <c r="O47" s="3">
        <v>15375</v>
      </c>
      <c r="P47" s="3"/>
      <c r="Q47" s="1">
        <v>44593</v>
      </c>
      <c r="R47" s="1">
        <v>44652</v>
      </c>
      <c r="S47" s="1"/>
      <c r="T47" s="2" t="s">
        <v>94</v>
      </c>
    </row>
    <row r="48" spans="1:20" ht="75" customHeight="1" x14ac:dyDescent="0.25">
      <c r="A48" s="35" t="s">
        <v>297</v>
      </c>
      <c r="B48" s="6" t="s">
        <v>296</v>
      </c>
      <c r="C48" s="1">
        <v>44538</v>
      </c>
      <c r="D48" s="4">
        <v>1416</v>
      </c>
      <c r="E48" s="2" t="s">
        <v>622</v>
      </c>
      <c r="F48" s="2" t="s">
        <v>298</v>
      </c>
      <c r="G48" s="3">
        <v>175721474.88</v>
      </c>
      <c r="H48" s="9">
        <f t="shared" si="3"/>
        <v>175721474.88</v>
      </c>
      <c r="I48" s="9">
        <f t="shared" si="3"/>
        <v>175721474.88</v>
      </c>
      <c r="J48" s="2" t="s">
        <v>623</v>
      </c>
      <c r="K48" s="2" t="s">
        <v>670</v>
      </c>
      <c r="L48" s="5" t="s">
        <v>69</v>
      </c>
      <c r="M48" s="3">
        <f t="shared" si="2"/>
        <v>1386144</v>
      </c>
      <c r="N48" s="3">
        <v>462048</v>
      </c>
      <c r="O48" s="3">
        <v>924096</v>
      </c>
      <c r="P48" s="3"/>
      <c r="Q48" s="1">
        <v>44593</v>
      </c>
      <c r="R48" s="1">
        <v>44743</v>
      </c>
      <c r="S48" s="1"/>
      <c r="T48" s="2" t="s">
        <v>94</v>
      </c>
    </row>
    <row r="49" spans="1:20" ht="78.75" customHeight="1" x14ac:dyDescent="0.25">
      <c r="A49" s="35" t="s">
        <v>300</v>
      </c>
      <c r="B49" s="6" t="s">
        <v>301</v>
      </c>
      <c r="C49" s="1">
        <v>44538</v>
      </c>
      <c r="D49" s="4">
        <v>1416</v>
      </c>
      <c r="E49" s="2" t="s">
        <v>622</v>
      </c>
      <c r="F49" s="2" t="s">
        <v>299</v>
      </c>
      <c r="G49" s="3">
        <v>63882101.25</v>
      </c>
      <c r="H49" s="9">
        <f t="shared" si="3"/>
        <v>63882101.25</v>
      </c>
      <c r="I49" s="9">
        <f t="shared" si="3"/>
        <v>63882101.25</v>
      </c>
      <c r="J49" s="2" t="s">
        <v>623</v>
      </c>
      <c r="K49" s="2" t="s">
        <v>624</v>
      </c>
      <c r="L49" s="5" t="s">
        <v>69</v>
      </c>
      <c r="M49" s="3">
        <f t="shared" si="2"/>
        <v>5678409</v>
      </c>
      <c r="N49" s="3">
        <v>1892803</v>
      </c>
      <c r="O49" s="3">
        <v>3785606</v>
      </c>
      <c r="P49" s="3"/>
      <c r="Q49" s="1">
        <v>44593</v>
      </c>
      <c r="R49" s="1">
        <v>44743</v>
      </c>
      <c r="S49" s="1"/>
      <c r="T49" s="2" t="s">
        <v>94</v>
      </c>
    </row>
    <row r="50" spans="1:20" ht="75" customHeight="1" x14ac:dyDescent="0.25">
      <c r="A50" s="35" t="s">
        <v>304</v>
      </c>
      <c r="B50" s="6" t="s">
        <v>302</v>
      </c>
      <c r="C50" s="1">
        <v>44538</v>
      </c>
      <c r="D50" s="4">
        <v>1416</v>
      </c>
      <c r="E50" s="2" t="s">
        <v>656</v>
      </c>
      <c r="F50" s="2" t="s">
        <v>303</v>
      </c>
      <c r="G50" s="3">
        <v>3563359.8</v>
      </c>
      <c r="H50" s="9">
        <f t="shared" si="3"/>
        <v>3563359.8</v>
      </c>
      <c r="I50" s="9">
        <f t="shared" si="3"/>
        <v>3563359.8</v>
      </c>
      <c r="J50" s="2" t="s">
        <v>661</v>
      </c>
      <c r="K50" s="2" t="s">
        <v>664</v>
      </c>
      <c r="L50" s="5" t="s">
        <v>69</v>
      </c>
      <c r="M50" s="3">
        <f t="shared" si="2"/>
        <v>36465</v>
      </c>
      <c r="N50" s="3">
        <v>36465</v>
      </c>
      <c r="O50" s="3"/>
      <c r="P50" s="3"/>
      <c r="Q50" s="1">
        <v>44743</v>
      </c>
      <c r="R50" s="1"/>
      <c r="S50" s="1"/>
      <c r="T50" s="2" t="s">
        <v>94</v>
      </c>
    </row>
    <row r="51" spans="1:20" ht="75" customHeight="1" x14ac:dyDescent="0.25">
      <c r="A51" s="35" t="s">
        <v>307</v>
      </c>
      <c r="B51" s="6" t="s">
        <v>306</v>
      </c>
      <c r="C51" s="1">
        <v>44539</v>
      </c>
      <c r="D51" s="4">
        <v>1416</v>
      </c>
      <c r="E51" s="2" t="s">
        <v>101</v>
      </c>
      <c r="F51" s="2" t="s">
        <v>305</v>
      </c>
      <c r="G51" s="3">
        <v>75729537.920000002</v>
      </c>
      <c r="H51" s="9">
        <f t="shared" si="3"/>
        <v>75729537.920000002</v>
      </c>
      <c r="I51" s="9">
        <v>151459075.84</v>
      </c>
      <c r="J51" s="2" t="s">
        <v>619</v>
      </c>
      <c r="K51" s="2" t="s">
        <v>625</v>
      </c>
      <c r="L51" s="5" t="s">
        <v>69</v>
      </c>
      <c r="M51" s="3">
        <f t="shared" si="2"/>
        <v>2712376</v>
      </c>
      <c r="N51" s="3">
        <v>1140000</v>
      </c>
      <c r="O51" s="3">
        <v>216188</v>
      </c>
      <c r="P51" s="3">
        <f>1140000+216188</f>
        <v>1356188</v>
      </c>
      <c r="Q51" s="1">
        <v>44621</v>
      </c>
      <c r="R51" s="1">
        <v>44713</v>
      </c>
      <c r="S51" s="1" t="s">
        <v>308</v>
      </c>
      <c r="T51" s="2" t="s">
        <v>94</v>
      </c>
    </row>
    <row r="52" spans="1:20" ht="94.5" x14ac:dyDescent="0.25">
      <c r="A52" s="35" t="s">
        <v>310</v>
      </c>
      <c r="B52" s="6" t="s">
        <v>309</v>
      </c>
      <c r="C52" s="1">
        <v>44539</v>
      </c>
      <c r="D52" s="4">
        <v>1416</v>
      </c>
      <c r="E52" s="2" t="s">
        <v>723</v>
      </c>
      <c r="F52" s="2" t="s">
        <v>311</v>
      </c>
      <c r="G52" s="3">
        <v>804186980.29999995</v>
      </c>
      <c r="H52" s="9">
        <f t="shared" si="3"/>
        <v>804186980.29999995</v>
      </c>
      <c r="I52" s="9">
        <f>H52</f>
        <v>804186980.29999995</v>
      </c>
      <c r="J52" s="2" t="s">
        <v>724</v>
      </c>
      <c r="K52" s="2" t="s">
        <v>725</v>
      </c>
      <c r="L52" s="5" t="s">
        <v>69</v>
      </c>
      <c r="M52" s="3">
        <f t="shared" si="2"/>
        <v>662990</v>
      </c>
      <c r="N52" s="3">
        <v>300000</v>
      </c>
      <c r="O52" s="3">
        <v>362990</v>
      </c>
      <c r="P52" s="3"/>
      <c r="Q52" s="1">
        <v>44621</v>
      </c>
      <c r="R52" s="1">
        <v>44743</v>
      </c>
      <c r="S52" s="1"/>
      <c r="T52" s="2" t="s">
        <v>94</v>
      </c>
    </row>
    <row r="53" spans="1:20" ht="75" customHeight="1" x14ac:dyDescent="0.25">
      <c r="A53" s="35" t="s">
        <v>313</v>
      </c>
      <c r="B53" s="6" t="s">
        <v>312</v>
      </c>
      <c r="C53" s="1">
        <v>44540</v>
      </c>
      <c r="D53" s="4">
        <v>1416</v>
      </c>
      <c r="E53" s="2" t="s">
        <v>143</v>
      </c>
      <c r="F53" s="2" t="s">
        <v>314</v>
      </c>
      <c r="G53" s="3">
        <v>78946390.769999996</v>
      </c>
      <c r="H53" s="9">
        <f t="shared" si="3"/>
        <v>78946390.769999996</v>
      </c>
      <c r="I53" s="9">
        <f>H53</f>
        <v>78946390.769999996</v>
      </c>
      <c r="J53" s="2" t="s">
        <v>633</v>
      </c>
      <c r="K53" s="2" t="s">
        <v>634</v>
      </c>
      <c r="L53" s="5" t="s">
        <v>49</v>
      </c>
      <c r="M53" s="3">
        <f t="shared" si="2"/>
        <v>152763</v>
      </c>
      <c r="N53" s="3">
        <v>43650</v>
      </c>
      <c r="O53" s="3">
        <v>109113</v>
      </c>
      <c r="P53" s="3"/>
      <c r="Q53" s="1">
        <v>44593</v>
      </c>
      <c r="R53" s="1">
        <v>44713</v>
      </c>
      <c r="S53" s="1"/>
      <c r="T53" s="2" t="s">
        <v>94</v>
      </c>
    </row>
    <row r="54" spans="1:20" ht="75" customHeight="1" x14ac:dyDescent="0.25">
      <c r="A54" s="35" t="s">
        <v>320</v>
      </c>
      <c r="B54" s="6" t="s">
        <v>315</v>
      </c>
      <c r="C54" s="1">
        <v>44540</v>
      </c>
      <c r="D54" s="4">
        <v>1416</v>
      </c>
      <c r="E54" s="2" t="s">
        <v>622</v>
      </c>
      <c r="F54" s="2" t="s">
        <v>321</v>
      </c>
      <c r="G54" s="3">
        <v>8589600</v>
      </c>
      <c r="H54" s="9">
        <f t="shared" si="3"/>
        <v>8589600</v>
      </c>
      <c r="I54" s="9">
        <f>H54</f>
        <v>8589600</v>
      </c>
      <c r="J54" s="2" t="s">
        <v>669</v>
      </c>
      <c r="K54" s="2" t="s">
        <v>670</v>
      </c>
      <c r="L54" s="5" t="s">
        <v>69</v>
      </c>
      <c r="M54" s="3">
        <f t="shared" si="2"/>
        <v>720000</v>
      </c>
      <c r="N54" s="3">
        <v>720000</v>
      </c>
      <c r="O54" s="3"/>
      <c r="P54" s="3"/>
      <c r="Q54" s="1">
        <v>44593</v>
      </c>
      <c r="R54" s="1"/>
      <c r="S54" s="1"/>
      <c r="T54" s="2" t="s">
        <v>94</v>
      </c>
    </row>
    <row r="55" spans="1:20" ht="75" customHeight="1" x14ac:dyDescent="0.25">
      <c r="A55" s="35" t="s">
        <v>322</v>
      </c>
      <c r="B55" s="6" t="s">
        <v>316</v>
      </c>
      <c r="C55" s="1">
        <v>44540</v>
      </c>
      <c r="D55" s="4">
        <v>1416</v>
      </c>
      <c r="E55" s="2" t="s">
        <v>101</v>
      </c>
      <c r="F55" s="2" t="s">
        <v>323</v>
      </c>
      <c r="G55" s="3">
        <v>41039552.159999996</v>
      </c>
      <c r="H55" s="9">
        <v>41039552</v>
      </c>
      <c r="I55" s="9">
        <v>82079104.319999993</v>
      </c>
      <c r="J55" s="2" t="s">
        <v>619</v>
      </c>
      <c r="K55" s="2" t="s">
        <v>620</v>
      </c>
      <c r="L55" s="5" t="s">
        <v>59</v>
      </c>
      <c r="M55" s="3">
        <f t="shared" si="2"/>
        <v>489966</v>
      </c>
      <c r="N55" s="3">
        <v>244983</v>
      </c>
      <c r="O55" s="3">
        <v>244983</v>
      </c>
      <c r="P55" s="3"/>
      <c r="Q55" s="1">
        <v>44713</v>
      </c>
      <c r="R55" s="1">
        <v>45078</v>
      </c>
      <c r="S55" s="1"/>
      <c r="T55" s="2" t="s">
        <v>94</v>
      </c>
    </row>
    <row r="56" spans="1:20" ht="75" customHeight="1" x14ac:dyDescent="0.25">
      <c r="A56" s="35" t="s">
        <v>325</v>
      </c>
      <c r="B56" s="6" t="s">
        <v>317</v>
      </c>
      <c r="C56" s="1">
        <v>44540</v>
      </c>
      <c r="D56" s="4">
        <v>1416</v>
      </c>
      <c r="E56" s="2" t="s">
        <v>101</v>
      </c>
      <c r="F56" s="2" t="s">
        <v>324</v>
      </c>
      <c r="G56" s="3">
        <v>164928688.96000001</v>
      </c>
      <c r="H56" s="9">
        <f t="shared" si="3"/>
        <v>164928688.96000001</v>
      </c>
      <c r="I56" s="9">
        <v>329857377.92000002</v>
      </c>
      <c r="J56" s="2" t="s">
        <v>619</v>
      </c>
      <c r="K56" s="2" t="s">
        <v>748</v>
      </c>
      <c r="L56" s="5" t="s">
        <v>59</v>
      </c>
      <c r="M56" s="3">
        <f t="shared" si="2"/>
        <v>2953594</v>
      </c>
      <c r="N56" s="3">
        <v>1140000</v>
      </c>
      <c r="O56" s="3">
        <v>336797</v>
      </c>
      <c r="P56" s="3">
        <f>1140000+336797</f>
        <v>1476797</v>
      </c>
      <c r="Q56" s="1">
        <v>44621</v>
      </c>
      <c r="R56" s="1">
        <v>44713</v>
      </c>
      <c r="S56" s="1" t="s">
        <v>308</v>
      </c>
      <c r="T56" s="2" t="s">
        <v>94</v>
      </c>
    </row>
    <row r="57" spans="1:20" ht="63" x14ac:dyDescent="0.25">
      <c r="A57" s="35" t="s">
        <v>326</v>
      </c>
      <c r="B57" s="6" t="s">
        <v>318</v>
      </c>
      <c r="C57" s="1">
        <v>44540</v>
      </c>
      <c r="D57" s="4">
        <v>1416</v>
      </c>
      <c r="E57" s="2" t="s">
        <v>143</v>
      </c>
      <c r="F57" s="2" t="s">
        <v>327</v>
      </c>
      <c r="G57" s="3">
        <v>912443355</v>
      </c>
      <c r="H57" s="9">
        <f t="shared" si="3"/>
        <v>912443355</v>
      </c>
      <c r="I57" s="9">
        <f t="shared" si="3"/>
        <v>912443355</v>
      </c>
      <c r="J57" s="2" t="s">
        <v>728</v>
      </c>
      <c r="K57" s="2" t="s">
        <v>153</v>
      </c>
      <c r="L57" s="5" t="s">
        <v>49</v>
      </c>
      <c r="M57" s="3">
        <f t="shared" si="2"/>
        <v>1410000</v>
      </c>
      <c r="N57" s="3">
        <v>705000</v>
      </c>
      <c r="O57" s="3">
        <v>705000</v>
      </c>
      <c r="P57" s="3"/>
      <c r="Q57" s="1">
        <v>44652</v>
      </c>
      <c r="R57" s="1">
        <v>44743</v>
      </c>
      <c r="S57" s="1"/>
      <c r="T57" s="2" t="s">
        <v>94</v>
      </c>
    </row>
    <row r="58" spans="1:20" ht="75" customHeight="1" x14ac:dyDescent="0.25">
      <c r="A58" s="35" t="s">
        <v>328</v>
      </c>
      <c r="B58" s="6" t="s">
        <v>319</v>
      </c>
      <c r="C58" s="1">
        <v>44540</v>
      </c>
      <c r="D58" s="4">
        <v>1416</v>
      </c>
      <c r="E58" s="2" t="s">
        <v>656</v>
      </c>
      <c r="F58" s="2" t="s">
        <v>329</v>
      </c>
      <c r="G58" s="3">
        <v>70417275.180000007</v>
      </c>
      <c r="H58" s="9">
        <f t="shared" si="3"/>
        <v>70417275.180000007</v>
      </c>
      <c r="I58" s="9">
        <f t="shared" si="3"/>
        <v>70417275.180000007</v>
      </c>
      <c r="J58" s="44" t="s">
        <v>662</v>
      </c>
      <c r="K58" s="2" t="s">
        <v>663</v>
      </c>
      <c r="L58" s="5" t="s">
        <v>59</v>
      </c>
      <c r="M58" s="3">
        <f t="shared" si="2"/>
        <v>3159142</v>
      </c>
      <c r="N58" s="3">
        <v>2106094</v>
      </c>
      <c r="O58" s="3">
        <v>1053048</v>
      </c>
      <c r="P58" s="3"/>
      <c r="Q58" s="1">
        <v>44652</v>
      </c>
      <c r="R58" s="1">
        <v>44743</v>
      </c>
      <c r="S58" s="1"/>
      <c r="T58" s="2" t="s">
        <v>94</v>
      </c>
    </row>
    <row r="59" spans="1:20" ht="52.5" customHeight="1" x14ac:dyDescent="0.25">
      <c r="A59" s="35" t="s">
        <v>332</v>
      </c>
      <c r="B59" s="6" t="s">
        <v>331</v>
      </c>
      <c r="C59" s="1">
        <v>44544</v>
      </c>
      <c r="D59" s="4">
        <v>1416</v>
      </c>
      <c r="E59" s="2" t="s">
        <v>977</v>
      </c>
      <c r="F59" s="2" t="s">
        <v>330</v>
      </c>
      <c r="G59" s="3">
        <v>518424521.23000002</v>
      </c>
      <c r="H59" s="9">
        <f t="shared" si="3"/>
        <v>518424521.23000002</v>
      </c>
      <c r="I59" s="9">
        <f t="shared" si="3"/>
        <v>518424521.23000002</v>
      </c>
      <c r="J59" s="2" t="s">
        <v>978</v>
      </c>
      <c r="K59" s="2" t="s">
        <v>102</v>
      </c>
      <c r="L59" s="5" t="s">
        <v>49</v>
      </c>
      <c r="M59" s="3">
        <f t="shared" si="2"/>
        <v>1964.9</v>
      </c>
      <c r="N59" s="3">
        <v>1964.9</v>
      </c>
      <c r="O59" s="3"/>
      <c r="P59" s="3"/>
      <c r="Q59" s="1">
        <v>44621</v>
      </c>
      <c r="R59" s="1"/>
      <c r="S59" s="1"/>
      <c r="T59" s="2" t="s">
        <v>1531</v>
      </c>
    </row>
    <row r="60" spans="1:20" ht="78.75" customHeight="1" x14ac:dyDescent="0.25">
      <c r="A60" s="35" t="s">
        <v>350</v>
      </c>
      <c r="B60" s="6" t="s">
        <v>333</v>
      </c>
      <c r="C60" s="1">
        <v>44546</v>
      </c>
      <c r="D60" s="4">
        <v>1416</v>
      </c>
      <c r="E60" s="2" t="s">
        <v>104</v>
      </c>
      <c r="F60" s="2" t="s">
        <v>349</v>
      </c>
      <c r="G60" s="3">
        <v>87156980.819999993</v>
      </c>
      <c r="H60" s="9">
        <f t="shared" si="3"/>
        <v>87156980.819999993</v>
      </c>
      <c r="I60" s="9">
        <f t="shared" si="3"/>
        <v>87156980.819999993</v>
      </c>
      <c r="J60" s="2" t="s">
        <v>677</v>
      </c>
      <c r="K60" s="2" t="s">
        <v>102</v>
      </c>
      <c r="L60" s="5" t="s">
        <v>49</v>
      </c>
      <c r="M60" s="3">
        <f t="shared" si="2"/>
        <v>10974.6</v>
      </c>
      <c r="N60" s="3">
        <v>10974.6</v>
      </c>
      <c r="O60" s="3"/>
      <c r="P60" s="3"/>
      <c r="Q60" s="1">
        <v>44621</v>
      </c>
      <c r="R60" s="1"/>
      <c r="S60" s="1"/>
      <c r="T60" s="2" t="s">
        <v>94</v>
      </c>
    </row>
    <row r="61" spans="1:20" ht="47.25" customHeight="1" x14ac:dyDescent="0.25">
      <c r="A61" s="35" t="s">
        <v>352</v>
      </c>
      <c r="B61" s="6" t="s">
        <v>334</v>
      </c>
      <c r="C61" s="1">
        <v>44546</v>
      </c>
      <c r="D61" s="4">
        <v>1416</v>
      </c>
      <c r="E61" s="2" t="s">
        <v>977</v>
      </c>
      <c r="F61" s="2" t="s">
        <v>351</v>
      </c>
      <c r="G61" s="3">
        <v>140047705.16</v>
      </c>
      <c r="H61" s="9">
        <f t="shared" si="3"/>
        <v>140047705.16</v>
      </c>
      <c r="I61" s="9">
        <f t="shared" si="3"/>
        <v>140047705.16</v>
      </c>
      <c r="J61" s="2" t="s">
        <v>978</v>
      </c>
      <c r="K61" s="2" t="s">
        <v>102</v>
      </c>
      <c r="L61" s="5" t="s">
        <v>49</v>
      </c>
      <c r="M61" s="3">
        <f t="shared" si="2"/>
        <v>2654</v>
      </c>
      <c r="N61" s="3">
        <v>572</v>
      </c>
      <c r="O61" s="3">
        <v>2082</v>
      </c>
      <c r="P61" s="3"/>
      <c r="Q61" s="1">
        <v>44621</v>
      </c>
      <c r="R61" s="1">
        <v>44682</v>
      </c>
      <c r="S61" s="1"/>
      <c r="T61" s="2" t="s">
        <v>94</v>
      </c>
    </row>
    <row r="62" spans="1:20" ht="47.25" customHeight="1" x14ac:dyDescent="0.25">
      <c r="A62" s="35" t="s">
        <v>353</v>
      </c>
      <c r="B62" s="6" t="s">
        <v>335</v>
      </c>
      <c r="C62" s="1">
        <v>44544</v>
      </c>
      <c r="D62" s="4">
        <v>1416</v>
      </c>
      <c r="E62" s="2" t="s">
        <v>977</v>
      </c>
      <c r="F62" s="2" t="s">
        <v>17</v>
      </c>
      <c r="G62" s="3">
        <v>705515379.79999995</v>
      </c>
      <c r="H62" s="9">
        <f t="shared" si="3"/>
        <v>705515379.79999995</v>
      </c>
      <c r="I62" s="9">
        <f t="shared" si="3"/>
        <v>705515379.79999995</v>
      </c>
      <c r="J62" s="2" t="s">
        <v>978</v>
      </c>
      <c r="K62" s="2" t="s">
        <v>102</v>
      </c>
      <c r="L62" s="5" t="s">
        <v>49</v>
      </c>
      <c r="M62" s="3">
        <f t="shared" si="2"/>
        <v>2674</v>
      </c>
      <c r="N62" s="3">
        <v>1933.6</v>
      </c>
      <c r="O62" s="3">
        <v>740.4</v>
      </c>
      <c r="P62" s="3"/>
      <c r="Q62" s="1">
        <v>44621</v>
      </c>
      <c r="R62" s="1">
        <v>44682</v>
      </c>
      <c r="S62" s="1"/>
      <c r="T62" s="2" t="s">
        <v>94</v>
      </c>
    </row>
    <row r="63" spans="1:20" ht="94.5" customHeight="1" x14ac:dyDescent="0.25">
      <c r="A63" s="35" t="s">
        <v>354</v>
      </c>
      <c r="B63" s="6" t="s">
        <v>336</v>
      </c>
      <c r="C63" s="1">
        <v>44544</v>
      </c>
      <c r="D63" s="4">
        <v>1416</v>
      </c>
      <c r="E63" s="2" t="s">
        <v>104</v>
      </c>
      <c r="F63" s="2" t="s">
        <v>355</v>
      </c>
      <c r="G63" s="3">
        <v>459886284</v>
      </c>
      <c r="H63" s="9">
        <f t="shared" si="3"/>
        <v>459886284</v>
      </c>
      <c r="I63" s="9">
        <f t="shared" si="3"/>
        <v>459886284</v>
      </c>
      <c r="J63" s="2" t="s">
        <v>1143</v>
      </c>
      <c r="K63" s="2" t="s">
        <v>103</v>
      </c>
      <c r="L63" s="5" t="s">
        <v>78</v>
      </c>
      <c r="M63" s="3">
        <f t="shared" si="2"/>
        <v>34320</v>
      </c>
      <c r="N63" s="3">
        <v>34320</v>
      </c>
      <c r="O63" s="3"/>
      <c r="P63" s="3"/>
      <c r="Q63" s="1">
        <v>44621</v>
      </c>
      <c r="R63" s="1"/>
      <c r="S63" s="1"/>
      <c r="T63" s="2" t="s">
        <v>94</v>
      </c>
    </row>
    <row r="64" spans="1:20" ht="47.25" customHeight="1" x14ac:dyDescent="0.25">
      <c r="A64" s="35" t="s">
        <v>357</v>
      </c>
      <c r="B64" s="6" t="s">
        <v>337</v>
      </c>
      <c r="C64" s="1">
        <v>44544</v>
      </c>
      <c r="D64" s="4">
        <v>1416</v>
      </c>
      <c r="E64" s="2" t="s">
        <v>977</v>
      </c>
      <c r="F64" s="2" t="s">
        <v>356</v>
      </c>
      <c r="G64" s="3">
        <v>159888742.86000001</v>
      </c>
      <c r="H64" s="9">
        <f t="shared" si="3"/>
        <v>159888742.86000001</v>
      </c>
      <c r="I64" s="9">
        <f t="shared" si="3"/>
        <v>159888742.86000001</v>
      </c>
      <c r="J64" s="2" t="s">
        <v>978</v>
      </c>
      <c r="K64" s="2" t="s">
        <v>102</v>
      </c>
      <c r="L64" s="5" t="s">
        <v>49</v>
      </c>
      <c r="M64" s="3">
        <f t="shared" si="2"/>
        <v>606</v>
      </c>
      <c r="N64" s="3">
        <v>606</v>
      </c>
      <c r="O64" s="3"/>
      <c r="P64" s="3"/>
      <c r="Q64" s="1">
        <v>44621</v>
      </c>
      <c r="R64" s="1"/>
      <c r="S64" s="1"/>
      <c r="T64" s="2" t="s">
        <v>1531</v>
      </c>
    </row>
    <row r="65" spans="1:20" ht="75" customHeight="1" x14ac:dyDescent="0.25">
      <c r="A65" s="35" t="s">
        <v>359</v>
      </c>
      <c r="B65" s="6" t="s">
        <v>338</v>
      </c>
      <c r="C65" s="1">
        <v>44546</v>
      </c>
      <c r="D65" s="4">
        <v>1416</v>
      </c>
      <c r="E65" s="2" t="s">
        <v>656</v>
      </c>
      <c r="F65" s="2" t="s">
        <v>358</v>
      </c>
      <c r="G65" s="3">
        <v>55862762.219999999</v>
      </c>
      <c r="H65" s="9">
        <f t="shared" si="3"/>
        <v>55862762.219999999</v>
      </c>
      <c r="I65" s="9">
        <f t="shared" si="3"/>
        <v>55862762.219999999</v>
      </c>
      <c r="J65" s="2" t="s">
        <v>662</v>
      </c>
      <c r="K65" s="2" t="s">
        <v>663</v>
      </c>
      <c r="L65" s="5" t="s">
        <v>69</v>
      </c>
      <c r="M65" s="3">
        <f t="shared" si="2"/>
        <v>3540099</v>
      </c>
      <c r="N65" s="3">
        <v>2360066</v>
      </c>
      <c r="O65" s="3">
        <v>1180033</v>
      </c>
      <c r="P65" s="3"/>
      <c r="Q65" s="1">
        <v>44652</v>
      </c>
      <c r="R65" s="1">
        <v>44743</v>
      </c>
      <c r="S65" s="1"/>
      <c r="T65" s="2" t="s">
        <v>94</v>
      </c>
    </row>
    <row r="66" spans="1:20" ht="63" customHeight="1" x14ac:dyDescent="0.25">
      <c r="A66" s="35" t="s">
        <v>361</v>
      </c>
      <c r="B66" s="6" t="s">
        <v>339</v>
      </c>
      <c r="C66" s="1">
        <v>44544</v>
      </c>
      <c r="D66" s="4">
        <v>1416</v>
      </c>
      <c r="E66" s="2" t="s">
        <v>100</v>
      </c>
      <c r="F66" s="2" t="s">
        <v>360</v>
      </c>
      <c r="G66" s="3">
        <v>406236438</v>
      </c>
      <c r="H66" s="9">
        <f t="shared" ref="H66:I84" si="4">G66</f>
        <v>406236438</v>
      </c>
      <c r="I66" s="9">
        <f t="shared" si="4"/>
        <v>406236438</v>
      </c>
      <c r="J66" s="2" t="s">
        <v>844</v>
      </c>
      <c r="K66" s="2" t="s">
        <v>153</v>
      </c>
      <c r="L66" s="5" t="s">
        <v>49</v>
      </c>
      <c r="M66" s="3">
        <f t="shared" si="2"/>
        <v>627780</v>
      </c>
      <c r="N66" s="3">
        <v>627780</v>
      </c>
      <c r="O66" s="3"/>
      <c r="P66" s="3"/>
      <c r="Q66" s="1">
        <v>44652</v>
      </c>
      <c r="R66" s="1"/>
      <c r="S66" s="1"/>
      <c r="T66" s="2" t="s">
        <v>1531</v>
      </c>
    </row>
    <row r="67" spans="1:20" ht="63" customHeight="1" x14ac:dyDescent="0.25">
      <c r="A67" s="35" t="s">
        <v>363</v>
      </c>
      <c r="B67" s="6" t="s">
        <v>340</v>
      </c>
      <c r="C67" s="1">
        <v>44544</v>
      </c>
      <c r="D67" s="4">
        <v>1416</v>
      </c>
      <c r="E67" s="2" t="s">
        <v>101</v>
      </c>
      <c r="F67" s="2" t="s">
        <v>362</v>
      </c>
      <c r="G67" s="3">
        <v>969563290.40999997</v>
      </c>
      <c r="H67" s="9">
        <f t="shared" si="4"/>
        <v>969563290.40999997</v>
      </c>
      <c r="I67" s="9">
        <f t="shared" si="4"/>
        <v>969563290.40999997</v>
      </c>
      <c r="J67" s="2" t="s">
        <v>995</v>
      </c>
      <c r="K67" s="2" t="s">
        <v>153</v>
      </c>
      <c r="L67" s="5" t="s">
        <v>49</v>
      </c>
      <c r="M67" s="3">
        <f t="shared" si="2"/>
        <v>15249</v>
      </c>
      <c r="N67" s="3">
        <v>11760</v>
      </c>
      <c r="O67" s="3">
        <v>3489</v>
      </c>
      <c r="P67" s="3"/>
      <c r="Q67" s="1">
        <v>44607</v>
      </c>
      <c r="R67" s="1">
        <v>44743</v>
      </c>
      <c r="S67" s="1"/>
      <c r="T67" s="2" t="s">
        <v>94</v>
      </c>
    </row>
    <row r="68" spans="1:20" ht="63" customHeight="1" x14ac:dyDescent="0.25">
      <c r="A68" s="35" t="s">
        <v>364</v>
      </c>
      <c r="B68" s="6" t="s">
        <v>341</v>
      </c>
      <c r="C68" s="1">
        <v>44544</v>
      </c>
      <c r="D68" s="4">
        <v>1416</v>
      </c>
      <c r="E68" s="2" t="s">
        <v>101</v>
      </c>
      <c r="F68" s="2" t="s">
        <v>362</v>
      </c>
      <c r="G68" s="3">
        <v>762222094.91999996</v>
      </c>
      <c r="H68" s="9">
        <f t="shared" si="4"/>
        <v>762222094.91999996</v>
      </c>
      <c r="I68" s="9">
        <f t="shared" si="4"/>
        <v>762222094.91999996</v>
      </c>
      <c r="J68" s="2" t="s">
        <v>995</v>
      </c>
      <c r="K68" s="2" t="s">
        <v>153</v>
      </c>
      <c r="L68" s="5" t="s">
        <v>49</v>
      </c>
      <c r="M68" s="3">
        <f t="shared" si="2"/>
        <v>11988</v>
      </c>
      <c r="N68" s="3">
        <v>9249</v>
      </c>
      <c r="O68" s="3">
        <v>2739</v>
      </c>
      <c r="P68" s="3"/>
      <c r="Q68" s="1">
        <v>44607</v>
      </c>
      <c r="R68" s="1">
        <v>44743</v>
      </c>
      <c r="S68" s="1"/>
      <c r="T68" s="2" t="s">
        <v>1531</v>
      </c>
    </row>
    <row r="69" spans="1:20" ht="63" customHeight="1" x14ac:dyDescent="0.25">
      <c r="A69" s="35" t="s">
        <v>365</v>
      </c>
      <c r="B69" s="6" t="s">
        <v>342</v>
      </c>
      <c r="C69" s="1">
        <v>44544</v>
      </c>
      <c r="D69" s="4">
        <v>1416</v>
      </c>
      <c r="E69" s="2" t="s">
        <v>101</v>
      </c>
      <c r="F69" s="2" t="s">
        <v>362</v>
      </c>
      <c r="G69" s="3">
        <v>830509259.58000004</v>
      </c>
      <c r="H69" s="9">
        <f t="shared" si="4"/>
        <v>830509259.58000004</v>
      </c>
      <c r="I69" s="9">
        <f t="shared" si="4"/>
        <v>830509259.58000004</v>
      </c>
      <c r="J69" s="2" t="s">
        <v>995</v>
      </c>
      <c r="K69" s="2" t="s">
        <v>153</v>
      </c>
      <c r="L69" s="5" t="s">
        <v>49</v>
      </c>
      <c r="M69" s="3">
        <f t="shared" si="2"/>
        <v>13062</v>
      </c>
      <c r="N69" s="3">
        <v>10077</v>
      </c>
      <c r="O69" s="3">
        <v>2985</v>
      </c>
      <c r="P69" s="3"/>
      <c r="Q69" s="1">
        <v>44607</v>
      </c>
      <c r="R69" s="1">
        <v>44743</v>
      </c>
      <c r="S69" s="1"/>
      <c r="T69" s="2" t="s">
        <v>94</v>
      </c>
    </row>
    <row r="70" spans="1:20" ht="63" customHeight="1" x14ac:dyDescent="0.25">
      <c r="A70" s="35" t="s">
        <v>367</v>
      </c>
      <c r="B70" s="6" t="s">
        <v>343</v>
      </c>
      <c r="C70" s="1">
        <v>44544</v>
      </c>
      <c r="D70" s="4">
        <v>1416</v>
      </c>
      <c r="E70" s="2" t="s">
        <v>101</v>
      </c>
      <c r="F70" s="2" t="s">
        <v>366</v>
      </c>
      <c r="G70" s="3">
        <v>962505678.41999996</v>
      </c>
      <c r="H70" s="9">
        <f t="shared" si="4"/>
        <v>962505678.41999996</v>
      </c>
      <c r="I70" s="9">
        <f t="shared" si="4"/>
        <v>962505678.41999996</v>
      </c>
      <c r="J70" s="2" t="s">
        <v>995</v>
      </c>
      <c r="K70" s="2" t="s">
        <v>153</v>
      </c>
      <c r="L70" s="5" t="s">
        <v>49</v>
      </c>
      <c r="M70" s="3">
        <f t="shared" si="2"/>
        <v>15138</v>
      </c>
      <c r="N70" s="3">
        <v>11691</v>
      </c>
      <c r="O70" s="3">
        <v>3447</v>
      </c>
      <c r="P70" s="3"/>
      <c r="Q70" s="1">
        <v>44910</v>
      </c>
      <c r="R70" s="1">
        <v>44743</v>
      </c>
      <c r="S70" s="1"/>
      <c r="T70" s="2" t="s">
        <v>94</v>
      </c>
    </row>
    <row r="71" spans="1:20" ht="78.75" customHeight="1" x14ac:dyDescent="0.25">
      <c r="A71" s="35" t="s">
        <v>369</v>
      </c>
      <c r="B71" s="6" t="s">
        <v>344</v>
      </c>
      <c r="C71" s="1">
        <v>44546</v>
      </c>
      <c r="D71" s="4">
        <v>1416</v>
      </c>
      <c r="E71" s="2" t="s">
        <v>101</v>
      </c>
      <c r="F71" s="2" t="s">
        <v>368</v>
      </c>
      <c r="G71" s="3">
        <v>1900800</v>
      </c>
      <c r="H71" s="9">
        <f t="shared" si="4"/>
        <v>1900800</v>
      </c>
      <c r="I71" s="9">
        <f t="shared" si="4"/>
        <v>1900800</v>
      </c>
      <c r="J71" s="2" t="s">
        <v>682</v>
      </c>
      <c r="K71" s="2" t="s">
        <v>683</v>
      </c>
      <c r="L71" s="5" t="s">
        <v>51</v>
      </c>
      <c r="M71" s="3">
        <f t="shared" si="2"/>
        <v>14400</v>
      </c>
      <c r="N71" s="3">
        <v>14400</v>
      </c>
      <c r="O71" s="3"/>
      <c r="P71" s="3"/>
      <c r="Q71" s="1">
        <v>44593</v>
      </c>
      <c r="R71" s="1"/>
      <c r="S71" s="1"/>
      <c r="T71" s="2" t="s">
        <v>1531</v>
      </c>
    </row>
    <row r="72" spans="1:20" ht="63" customHeight="1" x14ac:dyDescent="0.25">
      <c r="A72" s="35" t="s">
        <v>371</v>
      </c>
      <c r="B72" s="6" t="s">
        <v>345</v>
      </c>
      <c r="C72" s="1">
        <v>44544</v>
      </c>
      <c r="D72" s="4">
        <v>1416</v>
      </c>
      <c r="E72" s="2" t="s">
        <v>641</v>
      </c>
      <c r="F72" s="2" t="s">
        <v>370</v>
      </c>
      <c r="G72" s="3" t="s">
        <v>641</v>
      </c>
      <c r="H72" s="9" t="str">
        <f t="shared" si="4"/>
        <v>нет заявок</v>
      </c>
      <c r="I72" s="9" t="str">
        <f t="shared" si="4"/>
        <v>нет заявок</v>
      </c>
      <c r="J72" s="2" t="s">
        <v>641</v>
      </c>
      <c r="K72" s="2" t="s">
        <v>641</v>
      </c>
      <c r="L72" s="5" t="s">
        <v>49</v>
      </c>
      <c r="M72" s="3" t="s">
        <v>642</v>
      </c>
      <c r="N72" s="3">
        <v>6381</v>
      </c>
      <c r="O72" s="3" t="s">
        <v>641</v>
      </c>
      <c r="P72" s="3" t="s">
        <v>641</v>
      </c>
      <c r="Q72" s="1">
        <v>44607</v>
      </c>
      <c r="R72" s="1" t="s">
        <v>641</v>
      </c>
      <c r="S72" s="1" t="s">
        <v>641</v>
      </c>
      <c r="T72" s="2" t="s">
        <v>641</v>
      </c>
    </row>
    <row r="73" spans="1:20" ht="78.75" customHeight="1" x14ac:dyDescent="0.25">
      <c r="A73" s="35" t="s">
        <v>373</v>
      </c>
      <c r="B73" s="6" t="s">
        <v>346</v>
      </c>
      <c r="C73" s="1">
        <v>44544</v>
      </c>
      <c r="D73" s="4">
        <v>1416</v>
      </c>
      <c r="E73" s="2" t="s">
        <v>104</v>
      </c>
      <c r="F73" s="2" t="s">
        <v>372</v>
      </c>
      <c r="G73" s="3">
        <v>569196600</v>
      </c>
      <c r="H73" s="9">
        <f t="shared" si="4"/>
        <v>569196600</v>
      </c>
      <c r="I73" s="9">
        <f t="shared" si="4"/>
        <v>569196600</v>
      </c>
      <c r="J73" s="2" t="s">
        <v>687</v>
      </c>
      <c r="K73" s="2" t="s">
        <v>103</v>
      </c>
      <c r="L73" s="5" t="s">
        <v>46</v>
      </c>
      <c r="M73" s="3">
        <f t="shared" ref="M73:M116" si="5">N73+O73+P73</f>
        <v>45940000</v>
      </c>
      <c r="N73" s="3">
        <v>45940000</v>
      </c>
      <c r="O73" s="3"/>
      <c r="P73" s="3"/>
      <c r="Q73" s="1">
        <v>44621</v>
      </c>
      <c r="R73" s="1"/>
      <c r="S73" s="1"/>
      <c r="T73" s="2" t="s">
        <v>94</v>
      </c>
    </row>
    <row r="74" spans="1:20" ht="78.75" customHeight="1" x14ac:dyDescent="0.25">
      <c r="A74" s="35" t="s">
        <v>375</v>
      </c>
      <c r="B74" s="6" t="s">
        <v>347</v>
      </c>
      <c r="C74" s="1">
        <v>44546</v>
      </c>
      <c r="D74" s="4">
        <v>1416</v>
      </c>
      <c r="E74" s="2" t="s">
        <v>104</v>
      </c>
      <c r="F74" s="2" t="s">
        <v>374</v>
      </c>
      <c r="G74" s="3">
        <v>14208500</v>
      </c>
      <c r="H74" s="9">
        <f t="shared" si="4"/>
        <v>14208500</v>
      </c>
      <c r="I74" s="9">
        <f t="shared" si="4"/>
        <v>14208500</v>
      </c>
      <c r="J74" s="2" t="s">
        <v>687</v>
      </c>
      <c r="K74" s="2" t="s">
        <v>103</v>
      </c>
      <c r="L74" s="5" t="s">
        <v>46</v>
      </c>
      <c r="M74" s="3">
        <f t="shared" si="5"/>
        <v>1810000</v>
      </c>
      <c r="N74" s="3">
        <v>1810000</v>
      </c>
      <c r="O74" s="3"/>
      <c r="P74" s="3"/>
      <c r="Q74" s="1">
        <v>44621</v>
      </c>
      <c r="R74" s="1"/>
      <c r="S74" s="1"/>
      <c r="T74" s="2" t="s">
        <v>1531</v>
      </c>
    </row>
    <row r="75" spans="1:20" ht="78.75" customHeight="1" x14ac:dyDescent="0.25">
      <c r="A75" s="35" t="s">
        <v>376</v>
      </c>
      <c r="B75" s="6" t="s">
        <v>348</v>
      </c>
      <c r="C75" s="1">
        <v>44546</v>
      </c>
      <c r="D75" s="4">
        <v>1416</v>
      </c>
      <c r="E75" s="2" t="s">
        <v>104</v>
      </c>
      <c r="F75" s="2" t="s">
        <v>372</v>
      </c>
      <c r="G75" s="3">
        <v>498685110</v>
      </c>
      <c r="H75" s="9">
        <f t="shared" si="4"/>
        <v>498685110</v>
      </c>
      <c r="I75" s="9">
        <f t="shared" si="4"/>
        <v>498685110</v>
      </c>
      <c r="J75" s="2" t="s">
        <v>630</v>
      </c>
      <c r="K75" s="2" t="s">
        <v>103</v>
      </c>
      <c r="L75" s="5" t="s">
        <v>46</v>
      </c>
      <c r="M75" s="3">
        <f t="shared" si="5"/>
        <v>40249000</v>
      </c>
      <c r="N75" s="3">
        <v>40249000</v>
      </c>
      <c r="O75" s="3"/>
      <c r="P75" s="3"/>
      <c r="Q75" s="1">
        <v>44621</v>
      </c>
      <c r="R75" s="1"/>
      <c r="S75" s="1"/>
      <c r="T75" s="2" t="s">
        <v>1531</v>
      </c>
    </row>
    <row r="76" spans="1:20" ht="78.75" customHeight="1" x14ac:dyDescent="0.25">
      <c r="A76" s="35" t="s">
        <v>387</v>
      </c>
      <c r="B76" s="6" t="s">
        <v>388</v>
      </c>
      <c r="C76" s="1">
        <v>44547</v>
      </c>
      <c r="D76" s="4">
        <v>1416</v>
      </c>
      <c r="E76" s="2" t="s">
        <v>104</v>
      </c>
      <c r="F76" s="2" t="s">
        <v>389</v>
      </c>
      <c r="G76" s="3">
        <v>184820400</v>
      </c>
      <c r="H76" s="9">
        <f t="shared" si="4"/>
        <v>184820400</v>
      </c>
      <c r="I76" s="9">
        <f t="shared" si="4"/>
        <v>184820400</v>
      </c>
      <c r="J76" s="2" t="s">
        <v>687</v>
      </c>
      <c r="K76" s="2" t="s">
        <v>103</v>
      </c>
      <c r="L76" s="5" t="s">
        <v>390</v>
      </c>
      <c r="M76" s="3">
        <f t="shared" si="5"/>
        <v>23544000</v>
      </c>
      <c r="N76" s="3">
        <v>21209000</v>
      </c>
      <c r="O76" s="3">
        <v>2335000</v>
      </c>
      <c r="P76" s="3"/>
      <c r="Q76" s="1">
        <v>44621</v>
      </c>
      <c r="R76" s="1">
        <v>44713</v>
      </c>
      <c r="S76" s="1"/>
      <c r="T76" s="2" t="s">
        <v>94</v>
      </c>
    </row>
    <row r="77" spans="1:20" ht="47.25" customHeight="1" x14ac:dyDescent="0.25">
      <c r="A77" s="35" t="s">
        <v>391</v>
      </c>
      <c r="B77" s="6" t="s">
        <v>392</v>
      </c>
      <c r="C77" s="1">
        <v>44547</v>
      </c>
      <c r="D77" s="4">
        <v>1416</v>
      </c>
      <c r="E77" s="2" t="s">
        <v>104</v>
      </c>
      <c r="F77" s="2" t="s">
        <v>393</v>
      </c>
      <c r="G77" s="3">
        <v>21366077.699999999</v>
      </c>
      <c r="H77" s="9">
        <f t="shared" si="4"/>
        <v>21366077.699999999</v>
      </c>
      <c r="I77" s="9">
        <f t="shared" si="4"/>
        <v>21366077.699999999</v>
      </c>
      <c r="J77" s="2" t="s">
        <v>665</v>
      </c>
      <c r="K77" s="2" t="s">
        <v>102</v>
      </c>
      <c r="L77" s="5" t="s">
        <v>69</v>
      </c>
      <c r="M77" s="3">
        <f t="shared" si="5"/>
        <v>1479</v>
      </c>
      <c r="N77" s="3">
        <v>890</v>
      </c>
      <c r="O77" s="3">
        <v>589</v>
      </c>
      <c r="P77" s="3"/>
      <c r="Q77" s="1">
        <v>44621</v>
      </c>
      <c r="R77" s="1">
        <v>44743</v>
      </c>
      <c r="S77" s="1"/>
      <c r="T77" s="2" t="s">
        <v>94</v>
      </c>
    </row>
    <row r="78" spans="1:20" ht="47.25" customHeight="1" x14ac:dyDescent="0.25">
      <c r="A78" s="35" t="s">
        <v>394</v>
      </c>
      <c r="B78" s="6" t="s">
        <v>395</v>
      </c>
      <c r="C78" s="1">
        <v>44547</v>
      </c>
      <c r="D78" s="4">
        <v>1416</v>
      </c>
      <c r="E78" s="2" t="s">
        <v>104</v>
      </c>
      <c r="F78" s="2" t="s">
        <v>396</v>
      </c>
      <c r="G78" s="3">
        <v>764891376</v>
      </c>
      <c r="H78" s="9">
        <f t="shared" si="4"/>
        <v>764891376</v>
      </c>
      <c r="I78" s="9">
        <f t="shared" si="4"/>
        <v>764891376</v>
      </c>
      <c r="J78" s="2" t="s">
        <v>1009</v>
      </c>
      <c r="K78" s="2" t="s">
        <v>1010</v>
      </c>
      <c r="L78" s="5" t="s">
        <v>49</v>
      </c>
      <c r="M78" s="3">
        <f t="shared" si="5"/>
        <v>1904610</v>
      </c>
      <c r="N78" s="3">
        <v>975000</v>
      </c>
      <c r="O78" s="3">
        <v>929610</v>
      </c>
      <c r="P78" s="3"/>
      <c r="Q78" s="1">
        <v>44621</v>
      </c>
      <c r="R78" s="1">
        <v>44713</v>
      </c>
      <c r="S78" s="1"/>
      <c r="T78" s="2" t="s">
        <v>94</v>
      </c>
    </row>
    <row r="79" spans="1:20" ht="63" customHeight="1" x14ac:dyDescent="0.25">
      <c r="A79" s="35" t="s">
        <v>397</v>
      </c>
      <c r="B79" s="6" t="s">
        <v>398</v>
      </c>
      <c r="C79" s="1">
        <v>44547</v>
      </c>
      <c r="D79" s="4">
        <v>1416</v>
      </c>
      <c r="E79" s="2" t="s">
        <v>143</v>
      </c>
      <c r="F79" s="2" t="s">
        <v>399</v>
      </c>
      <c r="G79" s="3">
        <v>575713440</v>
      </c>
      <c r="H79" s="9">
        <f t="shared" si="4"/>
        <v>575713440</v>
      </c>
      <c r="I79" s="9">
        <f t="shared" si="4"/>
        <v>575713440</v>
      </c>
      <c r="J79" s="2" t="s">
        <v>92</v>
      </c>
      <c r="K79" s="2" t="s">
        <v>102</v>
      </c>
      <c r="L79" s="5" t="s">
        <v>49</v>
      </c>
      <c r="M79" s="3">
        <f t="shared" si="5"/>
        <v>95850</v>
      </c>
      <c r="N79" s="3">
        <v>95850</v>
      </c>
      <c r="O79" s="3"/>
      <c r="P79" s="3"/>
      <c r="Q79" s="1">
        <v>44652</v>
      </c>
      <c r="R79" s="1"/>
      <c r="S79" s="1"/>
      <c r="T79" s="2" t="s">
        <v>94</v>
      </c>
    </row>
    <row r="80" spans="1:20" ht="78.75" customHeight="1" x14ac:dyDescent="0.25">
      <c r="A80" s="35" t="s">
        <v>400</v>
      </c>
      <c r="B80" s="6" t="s">
        <v>401</v>
      </c>
      <c r="C80" s="1">
        <v>44551</v>
      </c>
      <c r="D80" s="4">
        <v>1416</v>
      </c>
      <c r="E80" s="2" t="s">
        <v>104</v>
      </c>
      <c r="F80" s="2" t="s">
        <v>402</v>
      </c>
      <c r="G80" s="3">
        <v>298714500</v>
      </c>
      <c r="H80" s="9">
        <f t="shared" si="4"/>
        <v>298714500</v>
      </c>
      <c r="I80" s="9">
        <f t="shared" si="4"/>
        <v>298714500</v>
      </c>
      <c r="J80" s="2" t="s">
        <v>643</v>
      </c>
      <c r="K80" s="2" t="s">
        <v>103</v>
      </c>
      <c r="L80" s="5" t="s">
        <v>46</v>
      </c>
      <c r="M80" s="3">
        <f t="shared" si="5"/>
        <v>22890000</v>
      </c>
      <c r="N80" s="3">
        <v>20995500</v>
      </c>
      <c r="O80" s="3">
        <v>1894500</v>
      </c>
      <c r="P80" s="3"/>
      <c r="Q80" s="1">
        <v>44621</v>
      </c>
      <c r="R80" s="1">
        <v>44682</v>
      </c>
      <c r="S80" s="1"/>
      <c r="T80" s="2" t="s">
        <v>94</v>
      </c>
    </row>
    <row r="81" spans="1:20" ht="47.25" customHeight="1" x14ac:dyDescent="0.25">
      <c r="A81" s="35" t="s">
        <v>403</v>
      </c>
      <c r="B81" s="6" t="s">
        <v>404</v>
      </c>
      <c r="C81" s="1">
        <v>44551</v>
      </c>
      <c r="D81" s="4">
        <v>1416</v>
      </c>
      <c r="E81" s="2" t="s">
        <v>100</v>
      </c>
      <c r="F81" s="2" t="s">
        <v>405</v>
      </c>
      <c r="G81" s="3">
        <v>700032942</v>
      </c>
      <c r="H81" s="9">
        <f t="shared" si="4"/>
        <v>700032942</v>
      </c>
      <c r="I81" s="9">
        <f t="shared" si="4"/>
        <v>700032942</v>
      </c>
      <c r="J81" s="2" t="s">
        <v>1149</v>
      </c>
      <c r="K81" s="2" t="s">
        <v>670</v>
      </c>
      <c r="L81" s="5" t="s">
        <v>69</v>
      </c>
      <c r="M81" s="3">
        <f t="shared" si="5"/>
        <v>747180</v>
      </c>
      <c r="N81" s="3">
        <v>747180</v>
      </c>
      <c r="O81" s="3"/>
      <c r="P81" s="3"/>
      <c r="Q81" s="1">
        <v>44607</v>
      </c>
      <c r="R81" s="1"/>
      <c r="S81" s="1"/>
      <c r="T81" s="2" t="s">
        <v>1531</v>
      </c>
    </row>
    <row r="82" spans="1:20" ht="75" customHeight="1" x14ac:dyDescent="0.25">
      <c r="A82" s="35" t="s">
        <v>406</v>
      </c>
      <c r="B82" s="6" t="s">
        <v>407</v>
      </c>
      <c r="C82" s="1">
        <v>44551</v>
      </c>
      <c r="D82" s="4">
        <v>1416</v>
      </c>
      <c r="E82" s="2" t="s">
        <v>622</v>
      </c>
      <c r="F82" s="2" t="s">
        <v>408</v>
      </c>
      <c r="G82" s="3">
        <v>34084800</v>
      </c>
      <c r="H82" s="9">
        <f t="shared" si="4"/>
        <v>34084800</v>
      </c>
      <c r="I82" s="9">
        <f t="shared" si="4"/>
        <v>34084800</v>
      </c>
      <c r="J82" s="2" t="s">
        <v>692</v>
      </c>
      <c r="K82" s="2" t="s">
        <v>693</v>
      </c>
      <c r="L82" s="5" t="s">
        <v>69</v>
      </c>
      <c r="M82" s="3">
        <f t="shared" si="5"/>
        <v>1420200</v>
      </c>
      <c r="N82" s="3">
        <v>1420200</v>
      </c>
      <c r="O82" s="3"/>
      <c r="P82" s="3"/>
      <c r="Q82" s="1">
        <v>44743</v>
      </c>
      <c r="R82" s="1"/>
      <c r="S82" s="1"/>
      <c r="T82" s="2" t="s">
        <v>94</v>
      </c>
    </row>
    <row r="83" spans="1:20" ht="63" customHeight="1" x14ac:dyDescent="0.25">
      <c r="A83" s="35" t="s">
        <v>409</v>
      </c>
      <c r="B83" s="6" t="s">
        <v>410</v>
      </c>
      <c r="C83" s="1">
        <v>44551</v>
      </c>
      <c r="D83" s="4">
        <v>1416</v>
      </c>
      <c r="E83" s="2" t="s">
        <v>104</v>
      </c>
      <c r="F83" s="2" t="s">
        <v>411</v>
      </c>
      <c r="G83" s="3">
        <v>954975797.10000002</v>
      </c>
      <c r="H83" s="9">
        <f t="shared" si="4"/>
        <v>954975797.10000002</v>
      </c>
      <c r="I83" s="9">
        <f t="shared" si="4"/>
        <v>954975797.10000002</v>
      </c>
      <c r="J83" s="2" t="s">
        <v>1151</v>
      </c>
      <c r="K83" s="2" t="s">
        <v>153</v>
      </c>
      <c r="L83" s="5" t="s">
        <v>49</v>
      </c>
      <c r="M83" s="3">
        <f t="shared" si="5"/>
        <v>104910</v>
      </c>
      <c r="N83" s="3">
        <v>62790</v>
      </c>
      <c r="O83" s="3">
        <v>42120</v>
      </c>
      <c r="P83" s="3"/>
      <c r="Q83" s="1">
        <v>44635</v>
      </c>
      <c r="R83" s="1">
        <v>44682</v>
      </c>
      <c r="S83" s="1"/>
      <c r="T83" s="2" t="s">
        <v>94</v>
      </c>
    </row>
    <row r="84" spans="1:20" ht="63" customHeight="1" x14ac:dyDescent="0.25">
      <c r="A84" s="35" t="s">
        <v>412</v>
      </c>
      <c r="B84" s="6" t="s">
        <v>413</v>
      </c>
      <c r="C84" s="1">
        <v>44551</v>
      </c>
      <c r="D84" s="4">
        <v>1416</v>
      </c>
      <c r="E84" s="2" t="s">
        <v>104</v>
      </c>
      <c r="F84" s="2" t="s">
        <v>411</v>
      </c>
      <c r="G84" s="3">
        <v>915105489.29999995</v>
      </c>
      <c r="H84" s="9">
        <f t="shared" si="4"/>
        <v>915105489.29999995</v>
      </c>
      <c r="I84" s="9">
        <f t="shared" si="4"/>
        <v>915105489.29999995</v>
      </c>
      <c r="J84" s="2" t="s">
        <v>1151</v>
      </c>
      <c r="K84" s="2" t="s">
        <v>153</v>
      </c>
      <c r="L84" s="5" t="s">
        <v>49</v>
      </c>
      <c r="M84" s="3">
        <f t="shared" si="5"/>
        <v>100530</v>
      </c>
      <c r="N84" s="3">
        <v>60120</v>
      </c>
      <c r="O84" s="3">
        <v>40410</v>
      </c>
      <c r="P84" s="3"/>
      <c r="Q84" s="1">
        <v>44635</v>
      </c>
      <c r="R84" s="1">
        <v>44682</v>
      </c>
      <c r="S84" s="1"/>
      <c r="T84" s="2" t="s">
        <v>94</v>
      </c>
    </row>
    <row r="85" spans="1:20" ht="75" customHeight="1" x14ac:dyDescent="0.25">
      <c r="A85" s="35" t="s">
        <v>414</v>
      </c>
      <c r="B85" s="6" t="s">
        <v>415</v>
      </c>
      <c r="C85" s="1">
        <v>44551</v>
      </c>
      <c r="D85" s="4">
        <v>1416</v>
      </c>
      <c r="E85" s="2" t="s">
        <v>100</v>
      </c>
      <c r="F85" s="2" t="s">
        <v>416</v>
      </c>
      <c r="G85" s="3">
        <v>9666990</v>
      </c>
      <c r="H85" s="9">
        <f t="shared" ref="H85:I100" si="6">G85</f>
        <v>9666990</v>
      </c>
      <c r="I85" s="9">
        <f t="shared" si="6"/>
        <v>9666990</v>
      </c>
      <c r="J85" s="2" t="s">
        <v>706</v>
      </c>
      <c r="K85" s="2" t="s">
        <v>102</v>
      </c>
      <c r="L85" s="5" t="s">
        <v>49</v>
      </c>
      <c r="M85" s="3">
        <f t="shared" si="5"/>
        <v>1125</v>
      </c>
      <c r="N85" s="3">
        <v>1125</v>
      </c>
      <c r="O85" s="3"/>
      <c r="P85" s="3"/>
      <c r="Q85" s="1">
        <v>44652</v>
      </c>
      <c r="R85" s="1"/>
      <c r="S85" s="1"/>
      <c r="T85" s="2" t="s">
        <v>1531</v>
      </c>
    </row>
    <row r="86" spans="1:20" ht="75" customHeight="1" x14ac:dyDescent="0.25">
      <c r="A86" s="35" t="s">
        <v>417</v>
      </c>
      <c r="B86" s="6" t="s">
        <v>418</v>
      </c>
      <c r="C86" s="1">
        <v>44551</v>
      </c>
      <c r="D86" s="4">
        <v>1416</v>
      </c>
      <c r="E86" s="2" t="s">
        <v>622</v>
      </c>
      <c r="F86" s="2" t="s">
        <v>419</v>
      </c>
      <c r="G86" s="3">
        <v>18251805</v>
      </c>
      <c r="H86" s="9">
        <f t="shared" si="6"/>
        <v>18251805</v>
      </c>
      <c r="I86" s="9">
        <f t="shared" si="6"/>
        <v>18251805</v>
      </c>
      <c r="J86" s="2" t="s">
        <v>692</v>
      </c>
      <c r="K86" s="2" t="s">
        <v>693</v>
      </c>
      <c r="L86" s="5" t="s">
        <v>69</v>
      </c>
      <c r="M86" s="3">
        <f t="shared" si="5"/>
        <v>435500</v>
      </c>
      <c r="N86" s="3">
        <v>435500</v>
      </c>
      <c r="O86" s="3"/>
      <c r="P86" s="3"/>
      <c r="Q86" s="1">
        <v>44743</v>
      </c>
      <c r="R86" s="1"/>
      <c r="S86" s="1"/>
      <c r="T86" s="2" t="s">
        <v>94</v>
      </c>
    </row>
    <row r="87" spans="1:20" ht="75" customHeight="1" x14ac:dyDescent="0.25">
      <c r="A87" s="35" t="s">
        <v>438</v>
      </c>
      <c r="B87" s="6" t="s">
        <v>437</v>
      </c>
      <c r="C87" s="1">
        <v>44551</v>
      </c>
      <c r="D87" s="4">
        <v>1416</v>
      </c>
      <c r="E87" s="2" t="s">
        <v>622</v>
      </c>
      <c r="F87" s="2" t="s">
        <v>436</v>
      </c>
      <c r="G87" s="3">
        <v>46200750</v>
      </c>
      <c r="H87" s="9">
        <f t="shared" si="6"/>
        <v>46200750</v>
      </c>
      <c r="I87" s="9">
        <f t="shared" si="6"/>
        <v>46200750</v>
      </c>
      <c r="J87" s="2" t="s">
        <v>695</v>
      </c>
      <c r="K87" s="2" t="s">
        <v>696</v>
      </c>
      <c r="L87" s="5" t="s">
        <v>59</v>
      </c>
      <c r="M87" s="3">
        <f t="shared" si="5"/>
        <v>3080050</v>
      </c>
      <c r="N87" s="3">
        <v>3080050</v>
      </c>
      <c r="O87" s="3"/>
      <c r="P87" s="3"/>
      <c r="Q87" s="1">
        <v>44743</v>
      </c>
      <c r="R87" s="1"/>
      <c r="S87" s="1"/>
      <c r="T87" s="2" t="s">
        <v>94</v>
      </c>
    </row>
    <row r="88" spans="1:20" ht="47.25" customHeight="1" x14ac:dyDescent="0.25">
      <c r="A88" s="35" t="s">
        <v>441</v>
      </c>
      <c r="B88" s="6" t="s">
        <v>439</v>
      </c>
      <c r="C88" s="1">
        <v>44551</v>
      </c>
      <c r="D88" s="4">
        <v>1416</v>
      </c>
      <c r="E88" s="2" t="s">
        <v>100</v>
      </c>
      <c r="F88" s="2" t="s">
        <v>440</v>
      </c>
      <c r="G88" s="3">
        <v>8257408.5</v>
      </c>
      <c r="H88" s="9">
        <f t="shared" si="6"/>
        <v>8257408.5</v>
      </c>
      <c r="I88" s="9">
        <f t="shared" si="6"/>
        <v>8257408.5</v>
      </c>
      <c r="J88" s="2" t="s">
        <v>848</v>
      </c>
      <c r="K88" s="2" t="s">
        <v>849</v>
      </c>
      <c r="L88" s="5" t="s">
        <v>49</v>
      </c>
      <c r="M88" s="3">
        <f t="shared" si="5"/>
        <v>129650</v>
      </c>
      <c r="N88" s="3">
        <v>129650</v>
      </c>
      <c r="O88" s="3"/>
      <c r="P88" s="3"/>
      <c r="Q88" s="1">
        <v>44621</v>
      </c>
      <c r="R88" s="1"/>
      <c r="S88" s="1"/>
      <c r="T88" s="2" t="s">
        <v>1531</v>
      </c>
    </row>
    <row r="89" spans="1:20" ht="47.25" customHeight="1" x14ac:dyDescent="0.25">
      <c r="A89" s="35" t="s">
        <v>443</v>
      </c>
      <c r="B89" s="6" t="s">
        <v>444</v>
      </c>
      <c r="C89" s="1">
        <v>44551</v>
      </c>
      <c r="D89" s="4">
        <v>1416</v>
      </c>
      <c r="E89" s="2" t="s">
        <v>641</v>
      </c>
      <c r="F89" s="2" t="s">
        <v>442</v>
      </c>
      <c r="G89" s="3" t="s">
        <v>641</v>
      </c>
      <c r="H89" s="9" t="str">
        <f t="shared" si="6"/>
        <v>нет заявок</v>
      </c>
      <c r="I89" s="9" t="str">
        <f t="shared" si="6"/>
        <v>нет заявок</v>
      </c>
      <c r="J89" s="2" t="s">
        <v>641</v>
      </c>
      <c r="K89" s="2" t="s">
        <v>641</v>
      </c>
      <c r="L89" s="5" t="s">
        <v>49</v>
      </c>
      <c r="M89" s="3" t="e">
        <f t="shared" si="5"/>
        <v>#VALUE!</v>
      </c>
      <c r="N89" s="3">
        <v>2167.1999999999998</v>
      </c>
      <c r="O89" s="3" t="s">
        <v>641</v>
      </c>
      <c r="P89" s="3" t="s">
        <v>641</v>
      </c>
      <c r="Q89" s="1">
        <v>44652</v>
      </c>
      <c r="R89" s="1" t="s">
        <v>641</v>
      </c>
      <c r="S89" s="1" t="s">
        <v>641</v>
      </c>
      <c r="T89" s="2" t="s">
        <v>641</v>
      </c>
    </row>
    <row r="90" spans="1:20" ht="75" customHeight="1" x14ac:dyDescent="0.25">
      <c r="A90" s="35" t="s">
        <v>447</v>
      </c>
      <c r="B90" s="6" t="s">
        <v>446</v>
      </c>
      <c r="C90" s="1">
        <v>44551</v>
      </c>
      <c r="D90" s="4">
        <v>1416</v>
      </c>
      <c r="E90" s="2" t="s">
        <v>104</v>
      </c>
      <c r="F90" s="2" t="s">
        <v>445</v>
      </c>
      <c r="G90" s="3">
        <v>63144928</v>
      </c>
      <c r="H90" s="9">
        <f t="shared" si="6"/>
        <v>63144928</v>
      </c>
      <c r="I90" s="9">
        <f t="shared" si="6"/>
        <v>63144928</v>
      </c>
      <c r="J90" s="2" t="s">
        <v>733</v>
      </c>
      <c r="K90" s="2" t="s">
        <v>153</v>
      </c>
      <c r="L90" s="5" t="s">
        <v>49</v>
      </c>
      <c r="M90" s="3">
        <f t="shared" si="5"/>
        <v>31360</v>
      </c>
      <c r="N90" s="3">
        <v>31360</v>
      </c>
      <c r="O90" s="3"/>
      <c r="P90" s="3"/>
      <c r="Q90" s="1">
        <v>44713</v>
      </c>
      <c r="R90" s="1"/>
      <c r="S90" s="1"/>
      <c r="T90" s="2" t="s">
        <v>94</v>
      </c>
    </row>
    <row r="91" spans="1:20" ht="110.25" customHeight="1" x14ac:dyDescent="0.25">
      <c r="A91" s="35" t="s">
        <v>449</v>
      </c>
      <c r="B91" s="6" t="s">
        <v>450</v>
      </c>
      <c r="C91" s="1">
        <v>44551</v>
      </c>
      <c r="D91" s="4">
        <v>1416</v>
      </c>
      <c r="E91" s="2" t="s">
        <v>104</v>
      </c>
      <c r="F91" s="2" t="s">
        <v>448</v>
      </c>
      <c r="G91" s="3">
        <v>188799337.59999999</v>
      </c>
      <c r="H91" s="9">
        <f t="shared" si="6"/>
        <v>188799337.59999999</v>
      </c>
      <c r="I91" s="9">
        <f t="shared" si="6"/>
        <v>188799337.59999999</v>
      </c>
      <c r="J91" s="2" t="s">
        <v>737</v>
      </c>
      <c r="K91" s="2" t="s">
        <v>102</v>
      </c>
      <c r="L91" s="5" t="s">
        <v>78</v>
      </c>
      <c r="M91" s="3">
        <f t="shared" si="5"/>
        <v>1379104</v>
      </c>
      <c r="N91" s="3">
        <v>975000</v>
      </c>
      <c r="O91" s="3">
        <v>404104</v>
      </c>
      <c r="P91" s="3"/>
      <c r="Q91" s="1">
        <v>44621</v>
      </c>
      <c r="R91" s="1">
        <v>44835</v>
      </c>
      <c r="S91" s="1"/>
      <c r="T91" s="2" t="s">
        <v>94</v>
      </c>
    </row>
    <row r="92" spans="1:20" ht="75" customHeight="1" x14ac:dyDescent="0.25">
      <c r="A92" s="35" t="s">
        <v>452</v>
      </c>
      <c r="B92" s="6" t="s">
        <v>453</v>
      </c>
      <c r="C92" s="1">
        <v>44551</v>
      </c>
      <c r="D92" s="4">
        <v>1416</v>
      </c>
      <c r="E92" s="2" t="s">
        <v>100</v>
      </c>
      <c r="F92" s="2" t="s">
        <v>451</v>
      </c>
      <c r="G92" s="3">
        <v>392730</v>
      </c>
      <c r="H92" s="9">
        <f t="shared" si="6"/>
        <v>392730</v>
      </c>
      <c r="I92" s="9">
        <f t="shared" si="6"/>
        <v>392730</v>
      </c>
      <c r="J92" s="2" t="s">
        <v>706</v>
      </c>
      <c r="K92" s="2" t="s">
        <v>707</v>
      </c>
      <c r="L92" s="5" t="s">
        <v>78</v>
      </c>
      <c r="M92" s="3">
        <f t="shared" si="5"/>
        <v>1560</v>
      </c>
      <c r="N92" s="3">
        <v>1560</v>
      </c>
      <c r="O92" s="3"/>
      <c r="P92" s="3"/>
      <c r="Q92" s="1">
        <v>44652</v>
      </c>
      <c r="R92" s="1"/>
      <c r="S92" s="1"/>
      <c r="T92" s="2" t="s">
        <v>1531</v>
      </c>
    </row>
    <row r="93" spans="1:20" ht="157.5" customHeight="1" x14ac:dyDescent="0.25">
      <c r="A93" s="35" t="s">
        <v>456</v>
      </c>
      <c r="B93" s="6" t="s">
        <v>455</v>
      </c>
      <c r="C93" s="1">
        <v>44552</v>
      </c>
      <c r="D93" s="4">
        <v>1416</v>
      </c>
      <c r="E93" s="2" t="s">
        <v>100</v>
      </c>
      <c r="F93" s="2" t="s">
        <v>454</v>
      </c>
      <c r="G93" s="3">
        <v>206400287</v>
      </c>
      <c r="H93" s="9">
        <f t="shared" si="6"/>
        <v>206400287</v>
      </c>
      <c r="I93" s="9">
        <f t="shared" si="6"/>
        <v>206400287</v>
      </c>
      <c r="J93" s="2" t="s">
        <v>1016</v>
      </c>
      <c r="K93" s="2" t="s">
        <v>1017</v>
      </c>
      <c r="L93" s="5" t="s">
        <v>59</v>
      </c>
      <c r="M93" s="3">
        <f t="shared" si="5"/>
        <v>3395300</v>
      </c>
      <c r="N93" s="3">
        <v>3395300</v>
      </c>
      <c r="O93" s="3"/>
      <c r="P93" s="3"/>
      <c r="Q93" s="1">
        <v>44743</v>
      </c>
      <c r="R93" s="1"/>
      <c r="S93" s="1"/>
      <c r="T93" s="2" t="s">
        <v>94</v>
      </c>
    </row>
    <row r="94" spans="1:20" ht="157.5" customHeight="1" x14ac:dyDescent="0.25">
      <c r="A94" s="35" t="s">
        <v>458</v>
      </c>
      <c r="B94" s="6" t="s">
        <v>833</v>
      </c>
      <c r="C94" s="1">
        <v>44552</v>
      </c>
      <c r="D94" s="4">
        <v>1416</v>
      </c>
      <c r="E94" s="2" t="s">
        <v>100</v>
      </c>
      <c r="F94" s="2" t="s">
        <v>457</v>
      </c>
      <c r="G94" s="3">
        <v>52805819.32</v>
      </c>
      <c r="H94" s="9">
        <f t="shared" si="6"/>
        <v>52805819.32</v>
      </c>
      <c r="I94" s="9">
        <f t="shared" si="6"/>
        <v>52805819.32</v>
      </c>
      <c r="J94" s="2" t="s">
        <v>1016</v>
      </c>
      <c r="K94" s="2" t="s">
        <v>1017</v>
      </c>
      <c r="L94" s="5" t="s">
        <v>59</v>
      </c>
      <c r="M94" s="3">
        <f t="shared" si="5"/>
        <v>2174869</v>
      </c>
      <c r="N94" s="3">
        <v>2174869</v>
      </c>
      <c r="O94" s="3"/>
      <c r="P94" s="3"/>
      <c r="Q94" s="1">
        <v>44743</v>
      </c>
      <c r="R94" s="1"/>
      <c r="S94" s="1"/>
      <c r="T94" s="2" t="s">
        <v>94</v>
      </c>
    </row>
    <row r="95" spans="1:20" ht="63" customHeight="1" x14ac:dyDescent="0.25">
      <c r="A95" s="35" t="s">
        <v>461</v>
      </c>
      <c r="B95" s="6" t="s">
        <v>460</v>
      </c>
      <c r="C95" s="1">
        <v>44552</v>
      </c>
      <c r="D95" s="4">
        <v>1416</v>
      </c>
      <c r="E95" s="2" t="s">
        <v>104</v>
      </c>
      <c r="F95" s="2" t="s">
        <v>459</v>
      </c>
      <c r="G95" s="3">
        <v>983649648.60000002</v>
      </c>
      <c r="H95" s="9">
        <f t="shared" si="6"/>
        <v>983649648.60000002</v>
      </c>
      <c r="I95" s="9">
        <f t="shared" si="6"/>
        <v>983649648.60000002</v>
      </c>
      <c r="J95" s="2" t="s">
        <v>1151</v>
      </c>
      <c r="K95" s="2" t="s">
        <v>153</v>
      </c>
      <c r="L95" s="5" t="s">
        <v>49</v>
      </c>
      <c r="M95" s="3">
        <f t="shared" si="5"/>
        <v>108060</v>
      </c>
      <c r="N95" s="3">
        <v>64590</v>
      </c>
      <c r="O95" s="3">
        <v>43470</v>
      </c>
      <c r="P95" s="3"/>
      <c r="Q95" s="1">
        <v>44635</v>
      </c>
      <c r="R95" s="1">
        <v>44682</v>
      </c>
      <c r="S95" s="1"/>
      <c r="T95" s="2" t="s">
        <v>94</v>
      </c>
    </row>
    <row r="96" spans="1:20" ht="75" customHeight="1" x14ac:dyDescent="0.25">
      <c r="A96" s="35" t="s">
        <v>464</v>
      </c>
      <c r="B96" s="6" t="s">
        <v>463</v>
      </c>
      <c r="C96" s="1">
        <v>44552</v>
      </c>
      <c r="D96" s="4">
        <v>1416</v>
      </c>
      <c r="E96" s="2" t="s">
        <v>100</v>
      </c>
      <c r="F96" s="2" t="s">
        <v>462</v>
      </c>
      <c r="G96" s="3">
        <v>7901943.5</v>
      </c>
      <c r="H96" s="9">
        <f t="shared" si="6"/>
        <v>7901943.5</v>
      </c>
      <c r="I96" s="9">
        <f t="shared" si="6"/>
        <v>7901943.5</v>
      </c>
      <c r="J96" s="2" t="s">
        <v>706</v>
      </c>
      <c r="K96" s="2" t="s">
        <v>707</v>
      </c>
      <c r="L96" s="5" t="s">
        <v>78</v>
      </c>
      <c r="M96" s="3">
        <f t="shared" si="5"/>
        <v>34175</v>
      </c>
      <c r="N96" s="3">
        <v>34175</v>
      </c>
      <c r="O96" s="3"/>
      <c r="P96" s="3"/>
      <c r="Q96" s="1">
        <v>44652</v>
      </c>
      <c r="R96" s="1"/>
      <c r="S96" s="1"/>
      <c r="T96" s="2" t="s">
        <v>1531</v>
      </c>
    </row>
    <row r="97" spans="1:20" ht="63" customHeight="1" x14ac:dyDescent="0.25">
      <c r="A97" s="35" t="s">
        <v>467</v>
      </c>
      <c r="B97" s="6" t="s">
        <v>466</v>
      </c>
      <c r="C97" s="1">
        <v>44552</v>
      </c>
      <c r="D97" s="4">
        <v>1416</v>
      </c>
      <c r="E97" s="2" t="s">
        <v>100</v>
      </c>
      <c r="F97" s="2" t="s">
        <v>465</v>
      </c>
      <c r="G97" s="3">
        <v>625437570</v>
      </c>
      <c r="H97" s="9">
        <f t="shared" si="6"/>
        <v>625437570</v>
      </c>
      <c r="I97" s="9">
        <f t="shared" si="6"/>
        <v>625437570</v>
      </c>
      <c r="J97" s="2" t="s">
        <v>85</v>
      </c>
      <c r="K97" s="2" t="s">
        <v>153</v>
      </c>
      <c r="L97" s="5" t="s">
        <v>49</v>
      </c>
      <c r="M97" s="3">
        <f t="shared" si="5"/>
        <v>24250</v>
      </c>
      <c r="N97" s="3">
        <v>24250</v>
      </c>
      <c r="O97" s="3"/>
      <c r="P97" s="3"/>
      <c r="Q97" s="1">
        <v>44621</v>
      </c>
      <c r="R97" s="1"/>
      <c r="S97" s="1"/>
      <c r="T97" s="2" t="s">
        <v>1531</v>
      </c>
    </row>
    <row r="98" spans="1:20" ht="63" customHeight="1" x14ac:dyDescent="0.25">
      <c r="A98" s="35" t="s">
        <v>469</v>
      </c>
      <c r="B98" s="6" t="s">
        <v>470</v>
      </c>
      <c r="C98" s="1">
        <v>44553</v>
      </c>
      <c r="D98" s="4">
        <v>1416</v>
      </c>
      <c r="E98" s="2" t="s">
        <v>172</v>
      </c>
      <c r="F98" s="2" t="s">
        <v>468</v>
      </c>
      <c r="G98" s="3">
        <v>722653610</v>
      </c>
      <c r="H98" s="9">
        <f t="shared" si="6"/>
        <v>722653610</v>
      </c>
      <c r="I98" s="9">
        <f t="shared" si="6"/>
        <v>722653610</v>
      </c>
      <c r="J98" s="2" t="s">
        <v>173</v>
      </c>
      <c r="K98" s="2" t="s">
        <v>153</v>
      </c>
      <c r="L98" s="5" t="s">
        <v>49</v>
      </c>
      <c r="M98" s="3">
        <f t="shared" si="5"/>
        <v>203000</v>
      </c>
      <c r="N98" s="3">
        <v>172360</v>
      </c>
      <c r="O98" s="3">
        <v>30640</v>
      </c>
      <c r="P98" s="3"/>
      <c r="Q98" s="1">
        <v>44713</v>
      </c>
      <c r="R98" s="1">
        <v>44805</v>
      </c>
      <c r="S98" s="1"/>
      <c r="T98" s="2" t="s">
        <v>94</v>
      </c>
    </row>
    <row r="99" spans="1:20" ht="63" customHeight="1" x14ac:dyDescent="0.25">
      <c r="A99" s="35" t="s">
        <v>472</v>
      </c>
      <c r="B99" s="6" t="s">
        <v>471</v>
      </c>
      <c r="C99" s="1">
        <v>44553</v>
      </c>
      <c r="D99" s="4">
        <v>1416</v>
      </c>
      <c r="E99" s="2" t="s">
        <v>100</v>
      </c>
      <c r="F99" s="2" t="s">
        <v>465</v>
      </c>
      <c r="G99" s="3">
        <v>663350692.79999995</v>
      </c>
      <c r="H99" s="9">
        <f t="shared" si="6"/>
        <v>663350692.79999995</v>
      </c>
      <c r="I99" s="9">
        <f t="shared" si="6"/>
        <v>663350692.79999995</v>
      </c>
      <c r="J99" s="2" t="s">
        <v>85</v>
      </c>
      <c r="K99" s="2" t="s">
        <v>153</v>
      </c>
      <c r="L99" s="5" t="s">
        <v>49</v>
      </c>
      <c r="M99" s="3">
        <f t="shared" si="5"/>
        <v>25720</v>
      </c>
      <c r="N99" s="3">
        <v>25720</v>
      </c>
      <c r="O99" s="3"/>
      <c r="P99" s="3"/>
      <c r="Q99" s="1">
        <v>44621</v>
      </c>
      <c r="R99" s="1"/>
      <c r="S99" s="1"/>
      <c r="T99" s="2" t="s">
        <v>1531</v>
      </c>
    </row>
    <row r="100" spans="1:20" ht="63" customHeight="1" x14ac:dyDescent="0.25">
      <c r="A100" s="35" t="s">
        <v>557</v>
      </c>
      <c r="B100" s="6" t="s">
        <v>523</v>
      </c>
      <c r="C100" s="1">
        <v>44553</v>
      </c>
      <c r="D100" s="4">
        <v>1416</v>
      </c>
      <c r="E100" s="2" t="s">
        <v>172</v>
      </c>
      <c r="F100" s="2" t="s">
        <v>468</v>
      </c>
      <c r="G100" s="3">
        <v>543948136</v>
      </c>
      <c r="H100" s="9">
        <f t="shared" si="6"/>
        <v>543948136</v>
      </c>
      <c r="I100" s="9">
        <f t="shared" si="6"/>
        <v>543948136</v>
      </c>
      <c r="J100" s="2" t="s">
        <v>173</v>
      </c>
      <c r="K100" s="2" t="s">
        <v>153</v>
      </c>
      <c r="L100" s="4" t="s">
        <v>49</v>
      </c>
      <c r="M100" s="3">
        <f t="shared" si="5"/>
        <v>152800</v>
      </c>
      <c r="N100" s="3">
        <v>129140</v>
      </c>
      <c r="O100" s="3">
        <v>23660</v>
      </c>
      <c r="P100" s="3"/>
      <c r="Q100" s="1">
        <v>44713</v>
      </c>
      <c r="R100" s="1">
        <v>44805</v>
      </c>
      <c r="S100" s="1"/>
      <c r="T100" s="2" t="s">
        <v>94</v>
      </c>
    </row>
    <row r="101" spans="1:20" ht="94.5" customHeight="1" x14ac:dyDescent="0.25">
      <c r="A101" s="35" t="s">
        <v>559</v>
      </c>
      <c r="B101" s="6" t="s">
        <v>524</v>
      </c>
      <c r="C101" s="1">
        <v>44553</v>
      </c>
      <c r="D101" s="4">
        <v>1416</v>
      </c>
      <c r="E101" s="2" t="s">
        <v>101</v>
      </c>
      <c r="F101" s="2" t="s">
        <v>558</v>
      </c>
      <c r="G101" s="3">
        <v>503431217</v>
      </c>
      <c r="H101" s="9">
        <f t="shared" ref="H101:I124" si="7">G101</f>
        <v>503431217</v>
      </c>
      <c r="I101" s="9">
        <f t="shared" si="7"/>
        <v>503431217</v>
      </c>
      <c r="J101" s="2" t="s">
        <v>383</v>
      </c>
      <c r="K101" s="2" t="s">
        <v>103</v>
      </c>
      <c r="L101" s="4" t="s">
        <v>46</v>
      </c>
      <c r="M101" s="3">
        <f t="shared" si="5"/>
        <v>19874900</v>
      </c>
      <c r="N101" s="3">
        <v>2713600</v>
      </c>
      <c r="O101" s="3">
        <v>17161300</v>
      </c>
      <c r="P101" s="3"/>
      <c r="Q101" s="1">
        <v>44621</v>
      </c>
      <c r="R101" s="1">
        <v>44743</v>
      </c>
      <c r="S101" s="1"/>
      <c r="T101" s="2" t="s">
        <v>94</v>
      </c>
    </row>
    <row r="102" spans="1:20" ht="78.75" customHeight="1" x14ac:dyDescent="0.25">
      <c r="A102" s="35" t="s">
        <v>561</v>
      </c>
      <c r="B102" s="6" t="s">
        <v>525</v>
      </c>
      <c r="C102" s="1">
        <v>44553</v>
      </c>
      <c r="D102" s="4">
        <v>1416</v>
      </c>
      <c r="E102" s="2" t="s">
        <v>104</v>
      </c>
      <c r="F102" s="2" t="s">
        <v>560</v>
      </c>
      <c r="G102" s="3">
        <v>769425600</v>
      </c>
      <c r="H102" s="9">
        <f t="shared" si="7"/>
        <v>769425600</v>
      </c>
      <c r="I102" s="9">
        <f t="shared" si="7"/>
        <v>769425600</v>
      </c>
      <c r="J102" s="2" t="s">
        <v>159</v>
      </c>
      <c r="K102" s="2" t="s">
        <v>1189</v>
      </c>
      <c r="L102" s="4" t="s">
        <v>51</v>
      </c>
      <c r="M102" s="3">
        <f t="shared" si="5"/>
        <v>15072000</v>
      </c>
      <c r="N102" s="3">
        <v>15072000</v>
      </c>
      <c r="O102" s="3"/>
      <c r="P102" s="3"/>
      <c r="Q102" s="1">
        <v>44621</v>
      </c>
      <c r="R102" s="1"/>
      <c r="S102" s="1"/>
      <c r="T102" s="2" t="s">
        <v>94</v>
      </c>
    </row>
    <row r="103" spans="1:20" ht="78.75" customHeight="1" x14ac:dyDescent="0.25">
      <c r="A103" s="35" t="s">
        <v>563</v>
      </c>
      <c r="B103" s="6" t="s">
        <v>526</v>
      </c>
      <c r="C103" s="1">
        <v>44553</v>
      </c>
      <c r="D103" s="4">
        <v>1416</v>
      </c>
      <c r="E103" s="2" t="s">
        <v>104</v>
      </c>
      <c r="F103" s="2" t="s">
        <v>562</v>
      </c>
      <c r="G103" s="3">
        <v>894387200</v>
      </c>
      <c r="H103" s="9">
        <f t="shared" si="7"/>
        <v>894387200</v>
      </c>
      <c r="I103" s="9">
        <f t="shared" si="7"/>
        <v>894387200</v>
      </c>
      <c r="J103" s="2" t="s">
        <v>1191</v>
      </c>
      <c r="K103" s="2" t="s">
        <v>1192</v>
      </c>
      <c r="L103" s="4" t="s">
        <v>46</v>
      </c>
      <c r="M103" s="3">
        <f t="shared" si="5"/>
        <v>72128000</v>
      </c>
      <c r="N103" s="3">
        <v>34373000</v>
      </c>
      <c r="O103" s="3">
        <v>37755000</v>
      </c>
      <c r="P103" s="3"/>
      <c r="Q103" s="1">
        <v>44652</v>
      </c>
      <c r="R103" s="1">
        <v>44713</v>
      </c>
      <c r="S103" s="1"/>
      <c r="T103" s="2" t="s">
        <v>94</v>
      </c>
    </row>
    <row r="104" spans="1:20" ht="94.5" customHeight="1" x14ac:dyDescent="0.25">
      <c r="A104" s="35" t="s">
        <v>565</v>
      </c>
      <c r="B104" s="6" t="s">
        <v>527</v>
      </c>
      <c r="C104" s="1">
        <v>44553</v>
      </c>
      <c r="D104" s="4">
        <v>1416</v>
      </c>
      <c r="E104" s="2" t="s">
        <v>101</v>
      </c>
      <c r="F104" s="2" t="s">
        <v>564</v>
      </c>
      <c r="G104" s="3">
        <v>525620297</v>
      </c>
      <c r="H104" s="9">
        <f t="shared" si="7"/>
        <v>525620297</v>
      </c>
      <c r="I104" s="9">
        <f t="shared" si="7"/>
        <v>525620297</v>
      </c>
      <c r="J104" s="2" t="s">
        <v>383</v>
      </c>
      <c r="K104" s="2" t="s">
        <v>103</v>
      </c>
      <c r="L104" s="4" t="s">
        <v>46</v>
      </c>
      <c r="M104" s="3">
        <f t="shared" si="5"/>
        <v>20750900</v>
      </c>
      <c r="N104" s="3">
        <v>2834400</v>
      </c>
      <c r="O104" s="3">
        <v>17916500</v>
      </c>
      <c r="P104" s="3"/>
      <c r="Q104" s="1">
        <v>44621</v>
      </c>
      <c r="R104" s="1">
        <v>44743</v>
      </c>
      <c r="S104" s="1"/>
      <c r="T104" s="2" t="s">
        <v>94</v>
      </c>
    </row>
    <row r="105" spans="1:20" ht="78.75" customHeight="1" x14ac:dyDescent="0.25">
      <c r="A105" s="35" t="s">
        <v>567</v>
      </c>
      <c r="B105" s="6" t="s">
        <v>528</v>
      </c>
      <c r="C105" s="1">
        <v>44553</v>
      </c>
      <c r="D105" s="4">
        <v>1416</v>
      </c>
      <c r="E105" s="2" t="s">
        <v>104</v>
      </c>
      <c r="F105" s="2" t="s">
        <v>566</v>
      </c>
      <c r="G105" s="3">
        <v>806694400</v>
      </c>
      <c r="H105" s="9">
        <f t="shared" si="7"/>
        <v>806694400</v>
      </c>
      <c r="I105" s="9">
        <f t="shared" si="7"/>
        <v>806694400</v>
      </c>
      <c r="J105" s="2" t="s">
        <v>1191</v>
      </c>
      <c r="K105" s="2" t="s">
        <v>1192</v>
      </c>
      <c r="L105" s="4" t="s">
        <v>46</v>
      </c>
      <c r="M105" s="3">
        <f t="shared" si="5"/>
        <v>65056000</v>
      </c>
      <c r="N105" s="3">
        <v>32367000</v>
      </c>
      <c r="O105" s="3">
        <v>32689000</v>
      </c>
      <c r="P105" s="3"/>
      <c r="Q105" s="1">
        <v>44652</v>
      </c>
      <c r="R105" s="1">
        <v>44713</v>
      </c>
      <c r="S105" s="1"/>
      <c r="T105" s="2" t="s">
        <v>94</v>
      </c>
    </row>
    <row r="106" spans="1:20" ht="78.75" customHeight="1" x14ac:dyDescent="0.25">
      <c r="A106" s="35" t="s">
        <v>569</v>
      </c>
      <c r="B106" s="6" t="s">
        <v>529</v>
      </c>
      <c r="C106" s="1">
        <v>44553</v>
      </c>
      <c r="D106" s="4">
        <v>1416</v>
      </c>
      <c r="E106" s="2" t="s">
        <v>641</v>
      </c>
      <c r="F106" s="2" t="s">
        <v>568</v>
      </c>
      <c r="G106" s="3"/>
      <c r="H106" s="9">
        <f t="shared" si="7"/>
        <v>0</v>
      </c>
      <c r="I106" s="9">
        <f t="shared" si="7"/>
        <v>0</v>
      </c>
      <c r="J106" s="2"/>
      <c r="K106" s="2"/>
      <c r="L106" s="4" t="s">
        <v>49</v>
      </c>
      <c r="M106" s="3">
        <f t="shared" si="5"/>
        <v>136070</v>
      </c>
      <c r="N106" s="3">
        <v>89860</v>
      </c>
      <c r="O106" s="3">
        <v>46210</v>
      </c>
      <c r="P106" s="3"/>
      <c r="Q106" s="1">
        <v>44682</v>
      </c>
      <c r="R106" s="1">
        <v>44805</v>
      </c>
      <c r="S106" s="1"/>
      <c r="T106" s="2"/>
    </row>
    <row r="107" spans="1:20" ht="47.25" customHeight="1" x14ac:dyDescent="0.25">
      <c r="A107" s="35" t="s">
        <v>571</v>
      </c>
      <c r="B107" s="6" t="s">
        <v>530</v>
      </c>
      <c r="C107" s="1">
        <v>44553</v>
      </c>
      <c r="D107" s="4">
        <v>1416</v>
      </c>
      <c r="E107" s="2" t="s">
        <v>100</v>
      </c>
      <c r="F107" s="2" t="s">
        <v>570</v>
      </c>
      <c r="G107" s="3">
        <v>4135928.82</v>
      </c>
      <c r="H107" s="9">
        <f t="shared" si="7"/>
        <v>4135928.82</v>
      </c>
      <c r="I107" s="9">
        <f t="shared" si="7"/>
        <v>4135928.82</v>
      </c>
      <c r="J107" s="2" t="s">
        <v>1021</v>
      </c>
      <c r="K107" s="2" t="s">
        <v>102</v>
      </c>
      <c r="L107" s="4" t="s">
        <v>69</v>
      </c>
      <c r="M107" s="3">
        <f t="shared" si="5"/>
        <v>222</v>
      </c>
      <c r="N107" s="3">
        <v>222</v>
      </c>
      <c r="O107" s="3"/>
      <c r="P107" s="3"/>
      <c r="Q107" s="1">
        <v>44621</v>
      </c>
      <c r="R107" s="1"/>
      <c r="S107" s="1"/>
      <c r="T107" s="2" t="s">
        <v>94</v>
      </c>
    </row>
    <row r="108" spans="1:20" ht="63" customHeight="1" x14ac:dyDescent="0.25">
      <c r="A108" s="35" t="s">
        <v>573</v>
      </c>
      <c r="B108" s="6" t="s">
        <v>531</v>
      </c>
      <c r="C108" s="1">
        <v>44553</v>
      </c>
      <c r="D108" s="4">
        <v>1416</v>
      </c>
      <c r="E108" s="2" t="s">
        <v>641</v>
      </c>
      <c r="F108" s="2" t="s">
        <v>572</v>
      </c>
      <c r="G108" s="3"/>
      <c r="H108" s="9">
        <f t="shared" si="7"/>
        <v>0</v>
      </c>
      <c r="I108" s="9">
        <f t="shared" si="7"/>
        <v>0</v>
      </c>
      <c r="J108" s="2"/>
      <c r="K108" s="2"/>
      <c r="L108" s="4" t="s">
        <v>69</v>
      </c>
      <c r="M108" s="3">
        <f t="shared" si="5"/>
        <v>510</v>
      </c>
      <c r="N108" s="3">
        <v>510</v>
      </c>
      <c r="O108" s="3"/>
      <c r="P108" s="3"/>
      <c r="Q108" s="1">
        <v>44621</v>
      </c>
      <c r="R108" s="1"/>
      <c r="S108" s="1"/>
      <c r="T108" s="2"/>
    </row>
    <row r="109" spans="1:20" ht="47.25" customHeight="1" x14ac:dyDescent="0.25">
      <c r="A109" s="35" t="s">
        <v>575</v>
      </c>
      <c r="B109" s="6" t="s">
        <v>532</v>
      </c>
      <c r="C109" s="1">
        <v>44553</v>
      </c>
      <c r="D109" s="4">
        <v>1416</v>
      </c>
      <c r="E109" s="2" t="s">
        <v>641</v>
      </c>
      <c r="F109" s="2" t="s">
        <v>574</v>
      </c>
      <c r="G109" s="3"/>
      <c r="H109" s="9">
        <f t="shared" si="7"/>
        <v>0</v>
      </c>
      <c r="I109" s="9">
        <f t="shared" si="7"/>
        <v>0</v>
      </c>
      <c r="J109" s="2"/>
      <c r="K109" s="2"/>
      <c r="L109" s="4" t="s">
        <v>49</v>
      </c>
      <c r="M109" s="3">
        <f t="shared" si="5"/>
        <v>1473920</v>
      </c>
      <c r="N109" s="3">
        <v>1473920</v>
      </c>
      <c r="O109" s="3"/>
      <c r="P109" s="3"/>
      <c r="Q109" s="1">
        <v>44607</v>
      </c>
      <c r="R109" s="1"/>
      <c r="S109" s="1"/>
      <c r="T109" s="2"/>
    </row>
    <row r="110" spans="1:20" ht="63" customHeight="1" x14ac:dyDescent="0.25">
      <c r="A110" s="35" t="s">
        <v>576</v>
      </c>
      <c r="B110" s="6" t="s">
        <v>533</v>
      </c>
      <c r="C110" s="1">
        <v>44553</v>
      </c>
      <c r="D110" s="4">
        <v>1416</v>
      </c>
      <c r="E110" s="2" t="s">
        <v>172</v>
      </c>
      <c r="F110" s="2" t="s">
        <v>290</v>
      </c>
      <c r="G110" s="3">
        <v>272789006.60000002</v>
      </c>
      <c r="H110" s="9">
        <f t="shared" si="7"/>
        <v>272789006.60000002</v>
      </c>
      <c r="I110" s="9">
        <f t="shared" si="7"/>
        <v>272789006.60000002</v>
      </c>
      <c r="J110" s="2" t="s">
        <v>173</v>
      </c>
      <c r="K110" s="2" t="s">
        <v>153</v>
      </c>
      <c r="L110" s="4" t="s">
        <v>49</v>
      </c>
      <c r="M110" s="3">
        <f t="shared" si="5"/>
        <v>76630</v>
      </c>
      <c r="N110" s="3">
        <v>25545</v>
      </c>
      <c r="O110" s="3">
        <v>51085</v>
      </c>
      <c r="P110" s="3"/>
      <c r="Q110" s="1">
        <v>44757</v>
      </c>
      <c r="R110" s="1">
        <v>44880</v>
      </c>
      <c r="S110" s="1"/>
      <c r="T110" s="2" t="s">
        <v>94</v>
      </c>
    </row>
    <row r="111" spans="1:20" ht="78.75" customHeight="1" x14ac:dyDescent="0.25">
      <c r="A111" s="35" t="s">
        <v>578</v>
      </c>
      <c r="B111" s="6" t="s">
        <v>534</v>
      </c>
      <c r="C111" s="1">
        <v>44557</v>
      </c>
      <c r="D111" s="4">
        <v>1416</v>
      </c>
      <c r="E111" s="2" t="s">
        <v>622</v>
      </c>
      <c r="F111" s="2" t="s">
        <v>577</v>
      </c>
      <c r="G111" s="3">
        <v>31334544.559999999</v>
      </c>
      <c r="H111" s="45">
        <f t="shared" si="7"/>
        <v>31334544.559999999</v>
      </c>
      <c r="I111" s="45">
        <f t="shared" si="7"/>
        <v>31334544.559999999</v>
      </c>
      <c r="J111" s="2" t="s">
        <v>1195</v>
      </c>
      <c r="K111" s="2" t="s">
        <v>1196</v>
      </c>
      <c r="L111" s="4" t="s">
        <v>59</v>
      </c>
      <c r="M111" s="3">
        <f t="shared" si="5"/>
        <v>1199638</v>
      </c>
      <c r="N111" s="3">
        <v>400000</v>
      </c>
      <c r="O111" s="3">
        <v>799638</v>
      </c>
      <c r="P111" s="3"/>
      <c r="Q111" s="1">
        <v>44593</v>
      </c>
      <c r="R111" s="1">
        <v>44743</v>
      </c>
      <c r="S111" s="1"/>
      <c r="T111" s="2" t="s">
        <v>94</v>
      </c>
    </row>
    <row r="112" spans="1:20" ht="94.5" customHeight="1" x14ac:dyDescent="0.25">
      <c r="A112" s="35" t="s">
        <v>579</v>
      </c>
      <c r="B112" s="6" t="s">
        <v>535</v>
      </c>
      <c r="C112" s="1">
        <v>44560</v>
      </c>
      <c r="D112" s="4">
        <v>1416</v>
      </c>
      <c r="E112" s="2" t="s">
        <v>512</v>
      </c>
      <c r="F112" s="2" t="s">
        <v>293</v>
      </c>
      <c r="G112" s="3">
        <v>193132703.05000001</v>
      </c>
      <c r="H112" s="9">
        <f t="shared" si="7"/>
        <v>193132703.05000001</v>
      </c>
      <c r="I112" s="9">
        <f t="shared" si="7"/>
        <v>193132703.05000001</v>
      </c>
      <c r="J112" s="2" t="s">
        <v>1031</v>
      </c>
      <c r="K112" s="2" t="s">
        <v>1032</v>
      </c>
      <c r="L112" s="4" t="s">
        <v>69</v>
      </c>
      <c r="M112" s="3">
        <f t="shared" si="5"/>
        <v>46807</v>
      </c>
      <c r="N112" s="3">
        <v>46807</v>
      </c>
      <c r="O112" s="3"/>
      <c r="P112" s="3"/>
      <c r="Q112" s="1">
        <v>44682</v>
      </c>
      <c r="R112" s="1"/>
      <c r="S112" s="1"/>
      <c r="T112" s="2" t="s">
        <v>94</v>
      </c>
    </row>
    <row r="113" spans="1:20" ht="63" customHeight="1" x14ac:dyDescent="0.25">
      <c r="A113" s="35" t="s">
        <v>581</v>
      </c>
      <c r="B113" s="6" t="s">
        <v>536</v>
      </c>
      <c r="C113" s="1">
        <v>44560</v>
      </c>
      <c r="D113" s="4">
        <v>1416</v>
      </c>
      <c r="E113" s="2"/>
      <c r="F113" s="2" t="s">
        <v>580</v>
      </c>
      <c r="G113" s="3">
        <v>18217357.800000001</v>
      </c>
      <c r="H113" s="9">
        <f t="shared" si="7"/>
        <v>18217357.800000001</v>
      </c>
      <c r="I113" s="9">
        <f t="shared" si="7"/>
        <v>18217357.800000001</v>
      </c>
      <c r="J113" s="2" t="s">
        <v>1195</v>
      </c>
      <c r="K113" s="2" t="s">
        <v>1196</v>
      </c>
      <c r="L113" s="4" t="s">
        <v>69</v>
      </c>
      <c r="M113" s="3">
        <f t="shared" si="5"/>
        <v>1390638</v>
      </c>
      <c r="N113" s="3">
        <v>750000</v>
      </c>
      <c r="O113" s="3">
        <v>640638</v>
      </c>
      <c r="P113" s="3"/>
      <c r="Q113" s="1">
        <v>44652</v>
      </c>
      <c r="R113" s="1">
        <v>44743</v>
      </c>
      <c r="S113" s="1"/>
      <c r="T113" s="2" t="s">
        <v>94</v>
      </c>
    </row>
    <row r="114" spans="1:20" ht="78.75" customHeight="1" x14ac:dyDescent="0.25">
      <c r="A114" s="35" t="s">
        <v>582</v>
      </c>
      <c r="B114" s="6" t="s">
        <v>537</v>
      </c>
      <c r="C114" s="1">
        <v>44560</v>
      </c>
      <c r="D114" s="4">
        <v>1416</v>
      </c>
      <c r="E114" s="2" t="s">
        <v>104</v>
      </c>
      <c r="F114" s="2" t="s">
        <v>374</v>
      </c>
      <c r="G114" s="3">
        <v>11908450</v>
      </c>
      <c r="H114" s="9">
        <f t="shared" si="7"/>
        <v>11908450</v>
      </c>
      <c r="I114" s="9">
        <f t="shared" si="7"/>
        <v>11908450</v>
      </c>
      <c r="J114" s="2" t="s">
        <v>687</v>
      </c>
      <c r="K114" s="2" t="s">
        <v>103</v>
      </c>
      <c r="L114" s="4" t="s">
        <v>46</v>
      </c>
      <c r="M114" s="3">
        <f t="shared" si="5"/>
        <v>1517000</v>
      </c>
      <c r="N114" s="3">
        <v>1517000</v>
      </c>
      <c r="O114" s="3"/>
      <c r="P114" s="3"/>
      <c r="Q114" s="1">
        <v>44621</v>
      </c>
      <c r="R114" s="1"/>
      <c r="S114" s="1"/>
      <c r="T114" s="2" t="s">
        <v>1531</v>
      </c>
    </row>
    <row r="115" spans="1:20" ht="47.25" customHeight="1" x14ac:dyDescent="0.25">
      <c r="A115" s="35" t="s">
        <v>584</v>
      </c>
      <c r="B115" s="6" t="s">
        <v>538</v>
      </c>
      <c r="C115" s="1">
        <v>44560</v>
      </c>
      <c r="D115" s="4">
        <v>1416</v>
      </c>
      <c r="E115" s="2" t="s">
        <v>622</v>
      </c>
      <c r="F115" s="2" t="s">
        <v>583</v>
      </c>
      <c r="G115" s="3">
        <v>31586922.399999999</v>
      </c>
      <c r="H115" s="9">
        <f t="shared" si="7"/>
        <v>31586922.399999999</v>
      </c>
      <c r="I115" s="9">
        <f t="shared" si="7"/>
        <v>31586922.399999999</v>
      </c>
      <c r="J115" s="2" t="s">
        <v>1198</v>
      </c>
      <c r="K115" s="2" t="s">
        <v>670</v>
      </c>
      <c r="L115" s="4" t="s">
        <v>69</v>
      </c>
      <c r="M115" s="3">
        <f t="shared" si="5"/>
        <v>53680</v>
      </c>
      <c r="N115" s="3">
        <v>53680</v>
      </c>
      <c r="O115" s="3"/>
      <c r="P115" s="3"/>
      <c r="Q115" s="1">
        <v>44743</v>
      </c>
      <c r="R115" s="1"/>
      <c r="S115" s="1"/>
      <c r="T115" s="2" t="s">
        <v>94</v>
      </c>
    </row>
    <row r="116" spans="1:20" ht="126" customHeight="1" x14ac:dyDescent="0.25">
      <c r="A116" s="35" t="s">
        <v>586</v>
      </c>
      <c r="B116" s="6" t="s">
        <v>539</v>
      </c>
      <c r="C116" s="1">
        <v>44560</v>
      </c>
      <c r="D116" s="4">
        <v>1416</v>
      </c>
      <c r="E116" s="2" t="s">
        <v>101</v>
      </c>
      <c r="F116" s="2" t="s">
        <v>585</v>
      </c>
      <c r="G116" s="3">
        <v>416847200</v>
      </c>
      <c r="H116" s="9">
        <f t="shared" si="7"/>
        <v>416847200</v>
      </c>
      <c r="I116" s="9">
        <f t="shared" si="7"/>
        <v>416847200</v>
      </c>
      <c r="J116" s="2" t="s">
        <v>47</v>
      </c>
      <c r="K116" s="2" t="s">
        <v>103</v>
      </c>
      <c r="L116" s="4" t="s">
        <v>46</v>
      </c>
      <c r="M116" s="3">
        <f t="shared" si="5"/>
        <v>33835000</v>
      </c>
      <c r="N116" s="3">
        <v>29894000</v>
      </c>
      <c r="O116" s="3">
        <v>3941000</v>
      </c>
      <c r="P116" s="3"/>
      <c r="Q116" s="1">
        <v>44621</v>
      </c>
      <c r="R116" s="1">
        <v>44743</v>
      </c>
      <c r="S116" s="1"/>
      <c r="T116" s="2" t="s">
        <v>94</v>
      </c>
    </row>
    <row r="117" spans="1:20" ht="110.25" customHeight="1" x14ac:dyDescent="0.25">
      <c r="A117" s="35" t="s">
        <v>588</v>
      </c>
      <c r="B117" s="6" t="s">
        <v>540</v>
      </c>
      <c r="C117" s="1">
        <v>44560</v>
      </c>
      <c r="D117" s="4">
        <v>1416</v>
      </c>
      <c r="E117" s="6" t="s">
        <v>589</v>
      </c>
      <c r="F117" s="2" t="s">
        <v>587</v>
      </c>
      <c r="G117" s="3" t="s">
        <v>589</v>
      </c>
      <c r="H117" s="9" t="str">
        <f t="shared" si="7"/>
        <v>отменен</v>
      </c>
      <c r="I117" s="9" t="str">
        <f t="shared" si="7"/>
        <v>отменен</v>
      </c>
      <c r="J117" s="9" t="s">
        <v>589</v>
      </c>
      <c r="K117" s="9" t="s">
        <v>589</v>
      </c>
      <c r="L117" s="4" t="s">
        <v>78</v>
      </c>
      <c r="M117" s="3">
        <v>4118</v>
      </c>
      <c r="N117" s="3">
        <v>4118</v>
      </c>
      <c r="O117" s="3" t="s">
        <v>589</v>
      </c>
      <c r="P117" s="3" t="s">
        <v>589</v>
      </c>
      <c r="Q117" s="1">
        <v>44652</v>
      </c>
      <c r="R117" s="1" t="s">
        <v>589</v>
      </c>
      <c r="S117" s="1" t="s">
        <v>589</v>
      </c>
      <c r="T117" s="4" t="s">
        <v>589</v>
      </c>
    </row>
    <row r="118" spans="1:20" ht="94.5" customHeight="1" x14ac:dyDescent="0.25">
      <c r="A118" s="35" t="s">
        <v>598</v>
      </c>
      <c r="B118" s="6" t="s">
        <v>544</v>
      </c>
      <c r="C118" s="1">
        <v>44560</v>
      </c>
      <c r="D118" s="4">
        <v>1416</v>
      </c>
      <c r="E118" s="2" t="s">
        <v>104</v>
      </c>
      <c r="F118" s="2" t="s">
        <v>597</v>
      </c>
      <c r="G118" s="3">
        <v>465160504.31999999</v>
      </c>
      <c r="H118" s="9">
        <f t="shared" si="7"/>
        <v>465160504.31999999</v>
      </c>
      <c r="I118" s="9">
        <f t="shared" si="7"/>
        <v>465160504.31999999</v>
      </c>
      <c r="J118" s="2" t="s">
        <v>1143</v>
      </c>
      <c r="K118" s="2" t="s">
        <v>103</v>
      </c>
      <c r="L118" s="4" t="s">
        <v>78</v>
      </c>
      <c r="M118" s="3">
        <f t="shared" ref="M118:M138" si="8">N118+O118+P118</f>
        <v>34713.599999999999</v>
      </c>
      <c r="N118" s="3">
        <v>15422.4</v>
      </c>
      <c r="O118" s="3">
        <v>19291.2</v>
      </c>
      <c r="P118" s="3"/>
      <c r="Q118" s="1">
        <v>44713</v>
      </c>
      <c r="R118" s="1">
        <v>44835</v>
      </c>
      <c r="S118" s="1"/>
      <c r="T118" s="2" t="s">
        <v>94</v>
      </c>
    </row>
    <row r="119" spans="1:20" ht="94.5" customHeight="1" x14ac:dyDescent="0.25">
      <c r="A119" s="35" t="s">
        <v>610</v>
      </c>
      <c r="B119" s="6" t="s">
        <v>550</v>
      </c>
      <c r="C119" s="1">
        <v>44560</v>
      </c>
      <c r="D119" s="4">
        <v>1416</v>
      </c>
      <c r="E119" s="2" t="s">
        <v>104</v>
      </c>
      <c r="F119" s="2" t="s">
        <v>609</v>
      </c>
      <c r="G119" s="3">
        <v>598617915.84000003</v>
      </c>
      <c r="H119" s="9">
        <f t="shared" si="7"/>
        <v>598617915.84000003</v>
      </c>
      <c r="I119" s="9">
        <f t="shared" si="7"/>
        <v>598617915.84000003</v>
      </c>
      <c r="J119" s="2" t="s">
        <v>1143</v>
      </c>
      <c r="K119" s="2" t="s">
        <v>103</v>
      </c>
      <c r="L119" s="4" t="s">
        <v>49</v>
      </c>
      <c r="M119" s="3">
        <f t="shared" si="8"/>
        <v>43999.199999999997</v>
      </c>
      <c r="N119" s="3">
        <v>22380</v>
      </c>
      <c r="O119" s="3">
        <v>7036.8</v>
      </c>
      <c r="P119" s="3">
        <v>14582.4</v>
      </c>
      <c r="Q119" s="1">
        <v>44635</v>
      </c>
      <c r="R119" s="1">
        <v>44713</v>
      </c>
      <c r="S119" s="1">
        <v>44835</v>
      </c>
      <c r="T119" s="2" t="s">
        <v>94</v>
      </c>
    </row>
    <row r="120" spans="1:20" ht="47.25" customHeight="1" x14ac:dyDescent="0.25">
      <c r="A120" s="35" t="s">
        <v>611</v>
      </c>
      <c r="B120" s="6" t="s">
        <v>551</v>
      </c>
      <c r="C120" s="1">
        <v>44560</v>
      </c>
      <c r="D120" s="4">
        <v>1416</v>
      </c>
      <c r="E120" s="2" t="s">
        <v>100</v>
      </c>
      <c r="F120" s="2" t="s">
        <v>405</v>
      </c>
      <c r="G120" s="3">
        <v>689289320.70000005</v>
      </c>
      <c r="H120" s="9">
        <f t="shared" si="7"/>
        <v>689289320.70000005</v>
      </c>
      <c r="I120" s="9">
        <f t="shared" si="7"/>
        <v>689289320.70000005</v>
      </c>
      <c r="J120" s="2" t="s">
        <v>1209</v>
      </c>
      <c r="K120" s="2" t="s">
        <v>1210</v>
      </c>
      <c r="L120" s="4" t="s">
        <v>69</v>
      </c>
      <c r="M120" s="3">
        <f t="shared" si="8"/>
        <v>747270</v>
      </c>
      <c r="N120" s="3">
        <v>747270</v>
      </c>
      <c r="O120" s="3"/>
      <c r="P120" s="3"/>
      <c r="Q120" s="1">
        <v>44621</v>
      </c>
      <c r="R120" s="1"/>
      <c r="S120" s="1"/>
      <c r="T120" s="2" t="s">
        <v>94</v>
      </c>
    </row>
    <row r="121" spans="1:20" ht="63" customHeight="1" x14ac:dyDescent="0.25">
      <c r="A121" s="35" t="s">
        <v>613</v>
      </c>
      <c r="B121" s="6" t="s">
        <v>552</v>
      </c>
      <c r="C121" s="1">
        <v>44560</v>
      </c>
      <c r="D121" s="4">
        <v>1416</v>
      </c>
      <c r="E121" s="2" t="s">
        <v>101</v>
      </c>
      <c r="F121" s="2" t="s">
        <v>612</v>
      </c>
      <c r="G121" s="3">
        <v>661891312.5</v>
      </c>
      <c r="H121" s="9">
        <f t="shared" si="7"/>
        <v>661891312.5</v>
      </c>
      <c r="I121" s="9">
        <f t="shared" si="7"/>
        <v>661891312.5</v>
      </c>
      <c r="J121" s="2" t="s">
        <v>1212</v>
      </c>
      <c r="K121" s="2" t="s">
        <v>707</v>
      </c>
      <c r="L121" s="4" t="s">
        <v>78</v>
      </c>
      <c r="M121" s="3">
        <f t="shared" si="8"/>
        <v>178950</v>
      </c>
      <c r="N121" s="3">
        <v>178950</v>
      </c>
      <c r="O121" s="3"/>
      <c r="P121" s="3"/>
      <c r="Q121" s="1">
        <v>44666</v>
      </c>
      <c r="R121" s="1"/>
      <c r="S121" s="1"/>
      <c r="T121" s="2" t="s">
        <v>1531</v>
      </c>
    </row>
    <row r="122" spans="1:20" ht="94.5" customHeight="1" x14ac:dyDescent="0.25">
      <c r="A122" s="35" t="s">
        <v>614</v>
      </c>
      <c r="B122" s="6" t="s">
        <v>553</v>
      </c>
      <c r="C122" s="1">
        <v>44560</v>
      </c>
      <c r="D122" s="4">
        <v>1416</v>
      </c>
      <c r="E122" s="2" t="s">
        <v>723</v>
      </c>
      <c r="F122" s="2" t="s">
        <v>311</v>
      </c>
      <c r="G122" s="3">
        <v>485188000</v>
      </c>
      <c r="H122" s="9">
        <f t="shared" si="7"/>
        <v>485188000</v>
      </c>
      <c r="I122" s="9">
        <f t="shared" si="7"/>
        <v>485188000</v>
      </c>
      <c r="J122" s="2" t="s">
        <v>1214</v>
      </c>
      <c r="K122" s="2" t="s">
        <v>1215</v>
      </c>
      <c r="L122" s="4" t="s">
        <v>69</v>
      </c>
      <c r="M122" s="3">
        <f t="shared" si="8"/>
        <v>400000</v>
      </c>
      <c r="N122" s="3">
        <v>200000</v>
      </c>
      <c r="O122" s="3">
        <v>200000</v>
      </c>
      <c r="P122" s="3"/>
      <c r="Q122" s="1">
        <v>44621</v>
      </c>
      <c r="R122" s="1">
        <v>44866</v>
      </c>
      <c r="S122" s="1"/>
      <c r="T122" s="2" t="s">
        <v>94</v>
      </c>
    </row>
    <row r="123" spans="1:20" ht="63" customHeight="1" x14ac:dyDescent="0.25">
      <c r="A123" s="35" t="s">
        <v>616</v>
      </c>
      <c r="B123" s="6" t="s">
        <v>554</v>
      </c>
      <c r="C123" s="1">
        <v>44560</v>
      </c>
      <c r="D123" s="4">
        <v>1416</v>
      </c>
      <c r="E123" s="2" t="s">
        <v>101</v>
      </c>
      <c r="F123" s="2" t="s">
        <v>615</v>
      </c>
      <c r="G123" s="3">
        <v>660781687.5</v>
      </c>
      <c r="H123" s="9">
        <f t="shared" si="7"/>
        <v>660781687.5</v>
      </c>
      <c r="I123" s="9">
        <f t="shared" si="7"/>
        <v>660781687.5</v>
      </c>
      <c r="J123" s="2" t="s">
        <v>1212</v>
      </c>
      <c r="K123" s="2" t="s">
        <v>707</v>
      </c>
      <c r="L123" s="4" t="s">
        <v>78</v>
      </c>
      <c r="M123" s="3">
        <f t="shared" si="8"/>
        <v>178650</v>
      </c>
      <c r="N123" s="3">
        <v>178650</v>
      </c>
      <c r="O123" s="3"/>
      <c r="P123" s="3"/>
      <c r="Q123" s="1">
        <v>44666</v>
      </c>
      <c r="R123" s="1"/>
      <c r="S123" s="1"/>
      <c r="T123" s="2" t="s">
        <v>1531</v>
      </c>
    </row>
    <row r="124" spans="1:20" ht="47.25" customHeight="1" x14ac:dyDescent="0.25">
      <c r="A124" s="35" t="s">
        <v>617</v>
      </c>
      <c r="B124" s="6" t="s">
        <v>555</v>
      </c>
      <c r="C124" s="1">
        <v>44560</v>
      </c>
      <c r="D124" s="4">
        <v>1416</v>
      </c>
      <c r="E124" s="2" t="s">
        <v>143</v>
      </c>
      <c r="F124" s="2" t="s">
        <v>556</v>
      </c>
      <c r="G124" s="3">
        <v>380578755.19999999</v>
      </c>
      <c r="H124" s="9">
        <v>380578755.19999999</v>
      </c>
      <c r="I124" s="9">
        <f t="shared" si="7"/>
        <v>380578755.19999999</v>
      </c>
      <c r="J124" s="2" t="s">
        <v>633</v>
      </c>
      <c r="K124" s="2" t="s">
        <v>102</v>
      </c>
      <c r="L124" s="4" t="s">
        <v>49</v>
      </c>
      <c r="M124" s="3">
        <f t="shared" si="8"/>
        <v>1472828</v>
      </c>
      <c r="N124" s="3">
        <v>1472828</v>
      </c>
      <c r="O124" s="3"/>
      <c r="P124" s="3"/>
      <c r="Q124" s="1">
        <v>44713</v>
      </c>
      <c r="R124" s="1"/>
      <c r="S124" s="1"/>
      <c r="T124" s="2" t="s">
        <v>94</v>
      </c>
    </row>
    <row r="125" spans="1:20" ht="47.25" x14ac:dyDescent="0.25">
      <c r="A125" s="35" t="s">
        <v>799</v>
      </c>
      <c r="B125" s="6" t="s">
        <v>800</v>
      </c>
      <c r="C125" s="1">
        <v>44580</v>
      </c>
      <c r="D125" s="4">
        <v>1416</v>
      </c>
      <c r="E125" s="2" t="s">
        <v>100</v>
      </c>
      <c r="F125" s="2" t="s">
        <v>803</v>
      </c>
      <c r="G125" s="3">
        <v>255007689.5</v>
      </c>
      <c r="H125" s="9">
        <f t="shared" ref="H125:I129" si="9">G125</f>
        <v>255007689.5</v>
      </c>
      <c r="I125" s="3">
        <v>765023068.5</v>
      </c>
      <c r="J125" s="2" t="s">
        <v>1518</v>
      </c>
      <c r="K125" s="2" t="s">
        <v>1519</v>
      </c>
      <c r="L125" s="4" t="s">
        <v>59</v>
      </c>
      <c r="M125" s="3">
        <f t="shared" si="8"/>
        <v>2590050</v>
      </c>
      <c r="N125" s="3">
        <v>863350</v>
      </c>
      <c r="O125" s="3">
        <v>863350</v>
      </c>
      <c r="P125" s="3">
        <v>863350</v>
      </c>
      <c r="Q125" s="1">
        <v>44682</v>
      </c>
      <c r="R125" s="1">
        <v>45047</v>
      </c>
      <c r="S125" s="1">
        <v>45413</v>
      </c>
      <c r="T125" s="2" t="s">
        <v>94</v>
      </c>
    </row>
    <row r="126" spans="1:20" ht="47.25" x14ac:dyDescent="0.25">
      <c r="A126" s="35" t="s">
        <v>804</v>
      </c>
      <c r="B126" s="6" t="s">
        <v>801</v>
      </c>
      <c r="C126" s="1">
        <v>44580</v>
      </c>
      <c r="D126" s="4">
        <v>1416</v>
      </c>
      <c r="E126" s="2" t="s">
        <v>100</v>
      </c>
      <c r="F126" s="2" t="s">
        <v>805</v>
      </c>
      <c r="G126" s="3">
        <v>219778747.5</v>
      </c>
      <c r="H126" s="9">
        <f t="shared" si="9"/>
        <v>219778747.5</v>
      </c>
      <c r="I126" s="9">
        <v>659336242.5</v>
      </c>
      <c r="J126" s="2" t="s">
        <v>1518</v>
      </c>
      <c r="K126" s="2" t="s">
        <v>1519</v>
      </c>
      <c r="L126" s="4" t="s">
        <v>59</v>
      </c>
      <c r="M126" s="3">
        <f t="shared" si="8"/>
        <v>23932350</v>
      </c>
      <c r="N126" s="3">
        <v>7977450</v>
      </c>
      <c r="O126" s="3">
        <v>7977450</v>
      </c>
      <c r="P126" s="3">
        <v>7977450</v>
      </c>
      <c r="Q126" s="1">
        <v>44682</v>
      </c>
      <c r="R126" s="1">
        <v>45047</v>
      </c>
      <c r="S126" s="1">
        <v>45413</v>
      </c>
      <c r="T126" s="2" t="s">
        <v>94</v>
      </c>
    </row>
    <row r="127" spans="1:20" ht="47.25" x14ac:dyDescent="0.25">
      <c r="A127" s="35" t="s">
        <v>806</v>
      </c>
      <c r="B127" s="6" t="s">
        <v>802</v>
      </c>
      <c r="C127" s="1">
        <v>44580</v>
      </c>
      <c r="D127" s="4">
        <v>1416</v>
      </c>
      <c r="E127" s="2" t="s">
        <v>100</v>
      </c>
      <c r="F127" s="2" t="s">
        <v>807</v>
      </c>
      <c r="G127" s="3">
        <v>885385373</v>
      </c>
      <c r="H127" s="9">
        <f t="shared" si="9"/>
        <v>885385373</v>
      </c>
      <c r="I127" s="9">
        <v>2656156119</v>
      </c>
      <c r="J127" s="2" t="s">
        <v>1518</v>
      </c>
      <c r="K127" s="2" t="s">
        <v>1519</v>
      </c>
      <c r="L127" s="4" t="s">
        <v>59</v>
      </c>
      <c r="M127" s="3">
        <f t="shared" si="8"/>
        <v>44409900</v>
      </c>
      <c r="N127" s="3">
        <v>14803300</v>
      </c>
      <c r="O127" s="3">
        <v>14803300</v>
      </c>
      <c r="P127" s="3">
        <v>14803300</v>
      </c>
      <c r="Q127" s="1">
        <v>44682</v>
      </c>
      <c r="R127" s="1">
        <v>45047</v>
      </c>
      <c r="S127" s="1">
        <v>45413</v>
      </c>
      <c r="T127" s="2" t="s">
        <v>94</v>
      </c>
    </row>
    <row r="128" spans="1:20" ht="110.25" x14ac:dyDescent="0.25">
      <c r="A128" s="35" t="s">
        <v>948</v>
      </c>
      <c r="B128" s="6" t="s">
        <v>898</v>
      </c>
      <c r="C128" s="1">
        <v>44582</v>
      </c>
      <c r="D128" s="4">
        <v>1416</v>
      </c>
      <c r="E128" s="2" t="s">
        <v>1389</v>
      </c>
      <c r="F128" s="2" t="s">
        <v>947</v>
      </c>
      <c r="G128" s="3">
        <v>8775524.6600000001</v>
      </c>
      <c r="H128" s="9">
        <f>G128</f>
        <v>8775524.6600000001</v>
      </c>
      <c r="I128" s="9">
        <f t="shared" si="9"/>
        <v>8775524.6600000001</v>
      </c>
      <c r="J128" s="2" t="s">
        <v>1390</v>
      </c>
      <c r="K128" s="2" t="s">
        <v>103</v>
      </c>
      <c r="L128" s="4" t="s">
        <v>78</v>
      </c>
      <c r="M128" s="3">
        <f t="shared" si="8"/>
        <v>686</v>
      </c>
      <c r="N128" s="3">
        <v>686</v>
      </c>
      <c r="O128" s="3"/>
      <c r="P128" s="3"/>
      <c r="Q128" s="1">
        <v>44743</v>
      </c>
      <c r="R128" s="1"/>
      <c r="S128" s="1"/>
      <c r="T128" s="2" t="s">
        <v>94</v>
      </c>
    </row>
    <row r="129" spans="1:20" ht="110.25" x14ac:dyDescent="0.25">
      <c r="A129" s="35" t="s">
        <v>946</v>
      </c>
      <c r="B129" s="6" t="s">
        <v>944</v>
      </c>
      <c r="C129" s="1">
        <v>44582</v>
      </c>
      <c r="D129" s="4">
        <v>1416</v>
      </c>
      <c r="E129" s="2" t="s">
        <v>1389</v>
      </c>
      <c r="F129" s="2" t="s">
        <v>945</v>
      </c>
      <c r="G129" s="3">
        <v>43903207.920000002</v>
      </c>
      <c r="H129" s="9">
        <f>G129</f>
        <v>43903207.920000002</v>
      </c>
      <c r="I129" s="9">
        <f t="shared" si="9"/>
        <v>43903207.920000002</v>
      </c>
      <c r="J129" s="2" t="s">
        <v>1390</v>
      </c>
      <c r="K129" s="2" t="s">
        <v>103</v>
      </c>
      <c r="L129" s="4" t="s">
        <v>78</v>
      </c>
      <c r="M129" s="3">
        <f t="shared" si="8"/>
        <v>3432</v>
      </c>
      <c r="N129" s="3">
        <v>3432</v>
      </c>
      <c r="O129" s="3"/>
      <c r="P129" s="3"/>
      <c r="Q129" s="1">
        <v>44696</v>
      </c>
      <c r="R129" s="1"/>
      <c r="S129" s="1"/>
      <c r="T129" s="2" t="s">
        <v>94</v>
      </c>
    </row>
    <row r="130" spans="1:20" ht="47.25" x14ac:dyDescent="0.25">
      <c r="A130" s="35" t="s">
        <v>917</v>
      </c>
      <c r="B130" s="6" t="s">
        <v>916</v>
      </c>
      <c r="C130" s="1">
        <v>44582</v>
      </c>
      <c r="D130" s="4">
        <v>1416</v>
      </c>
      <c r="E130" s="2" t="s">
        <v>723</v>
      </c>
      <c r="F130" s="2" t="s">
        <v>915</v>
      </c>
      <c r="G130" s="3">
        <v>34560880.200000003</v>
      </c>
      <c r="H130" s="9">
        <f t="shared" ref="H130:I137" si="10">G130</f>
        <v>34560880.200000003</v>
      </c>
      <c r="I130" s="9">
        <f t="shared" si="10"/>
        <v>34560880.200000003</v>
      </c>
      <c r="J130" s="2" t="s">
        <v>733</v>
      </c>
      <c r="K130" s="2" t="s">
        <v>102</v>
      </c>
      <c r="L130" s="4" t="s">
        <v>49</v>
      </c>
      <c r="M130" s="3">
        <f t="shared" si="8"/>
        <v>2167.1999999999998</v>
      </c>
      <c r="N130" s="3">
        <v>2167.1999999999998</v>
      </c>
      <c r="O130" s="3"/>
      <c r="P130" s="3"/>
      <c r="Q130" s="1">
        <v>44666</v>
      </c>
      <c r="R130" s="1"/>
      <c r="S130" s="1"/>
      <c r="T130" s="2" t="s">
        <v>94</v>
      </c>
    </row>
    <row r="131" spans="1:20" ht="47.25" x14ac:dyDescent="0.25">
      <c r="A131" s="35" t="s">
        <v>911</v>
      </c>
      <c r="B131" s="6" t="s">
        <v>910</v>
      </c>
      <c r="C131" s="1">
        <v>44582</v>
      </c>
      <c r="D131" s="4">
        <v>1416</v>
      </c>
      <c r="E131" s="2" t="s">
        <v>1452</v>
      </c>
      <c r="F131" s="2" t="s">
        <v>909</v>
      </c>
      <c r="G131" s="3">
        <v>380860928</v>
      </c>
      <c r="H131" s="9">
        <f t="shared" si="10"/>
        <v>380860928</v>
      </c>
      <c r="I131" s="9">
        <f t="shared" si="10"/>
        <v>380860928</v>
      </c>
      <c r="J131" s="2" t="s">
        <v>633</v>
      </c>
      <c r="K131" s="2" t="s">
        <v>102</v>
      </c>
      <c r="L131" s="4" t="s">
        <v>49</v>
      </c>
      <c r="M131" s="3">
        <f t="shared" si="8"/>
        <v>1473920</v>
      </c>
      <c r="N131" s="3">
        <v>1473920</v>
      </c>
      <c r="O131" s="3"/>
      <c r="P131" s="3"/>
      <c r="Q131" s="1">
        <v>44635</v>
      </c>
      <c r="R131" s="1"/>
      <c r="S131" s="1"/>
      <c r="T131" s="2" t="s">
        <v>94</v>
      </c>
    </row>
    <row r="132" spans="1:20" ht="31.5" x14ac:dyDescent="0.25">
      <c r="A132" s="35" t="s">
        <v>858</v>
      </c>
      <c r="B132" s="6" t="s">
        <v>859</v>
      </c>
      <c r="C132" s="1">
        <v>44587</v>
      </c>
      <c r="D132" s="4">
        <v>1416</v>
      </c>
      <c r="E132" s="2" t="s">
        <v>104</v>
      </c>
      <c r="F132" s="2" t="s">
        <v>813</v>
      </c>
      <c r="G132" s="3">
        <v>274012323.19999999</v>
      </c>
      <c r="H132" s="9">
        <f t="shared" si="10"/>
        <v>274012323.19999999</v>
      </c>
      <c r="I132" s="9">
        <f t="shared" si="10"/>
        <v>274012323.19999999</v>
      </c>
      <c r="J132" s="2" t="s">
        <v>733</v>
      </c>
      <c r="K132" s="2" t="s">
        <v>153</v>
      </c>
      <c r="L132" s="4" t="s">
        <v>49</v>
      </c>
      <c r="M132" s="3">
        <f t="shared" si="8"/>
        <v>136070</v>
      </c>
      <c r="N132" s="3">
        <v>89860</v>
      </c>
      <c r="O132" s="3">
        <v>46210</v>
      </c>
      <c r="P132" s="3"/>
      <c r="Q132" s="1">
        <v>44682</v>
      </c>
      <c r="R132" s="1">
        <v>44805</v>
      </c>
      <c r="S132" s="1"/>
      <c r="T132" s="2" t="s">
        <v>94</v>
      </c>
    </row>
    <row r="133" spans="1:20" ht="31.5" x14ac:dyDescent="0.25">
      <c r="A133" s="35" t="s">
        <v>887</v>
      </c>
      <c r="B133" s="6" t="s">
        <v>888</v>
      </c>
      <c r="C133" s="1">
        <v>44589</v>
      </c>
      <c r="D133" s="4">
        <v>1416</v>
      </c>
      <c r="E133" s="2" t="s">
        <v>100</v>
      </c>
      <c r="F133" s="2" t="s">
        <v>853</v>
      </c>
      <c r="G133" s="3">
        <v>11338820.640000001</v>
      </c>
      <c r="H133" s="9">
        <f t="shared" si="10"/>
        <v>11338820.640000001</v>
      </c>
      <c r="I133" s="9">
        <f t="shared" si="10"/>
        <v>11338820.640000001</v>
      </c>
      <c r="J133" s="2" t="s">
        <v>1466</v>
      </c>
      <c r="K133" s="2" t="s">
        <v>102</v>
      </c>
      <c r="L133" s="4"/>
      <c r="M133" s="3">
        <f t="shared" si="8"/>
        <v>504</v>
      </c>
      <c r="N133" s="3">
        <v>504</v>
      </c>
      <c r="O133" s="3"/>
      <c r="P133" s="3"/>
      <c r="Q133" s="1">
        <v>44652</v>
      </c>
      <c r="R133" s="1"/>
      <c r="S133" s="1"/>
      <c r="T133" s="2" t="s">
        <v>1531</v>
      </c>
    </row>
    <row r="134" spans="1:20" ht="31.5" x14ac:dyDescent="0.25">
      <c r="A134" s="35" t="s">
        <v>1114</v>
      </c>
      <c r="B134" s="6" t="s">
        <v>1123</v>
      </c>
      <c r="C134" s="1">
        <v>44599</v>
      </c>
      <c r="D134" s="4">
        <v>1416</v>
      </c>
      <c r="E134" s="2" t="s">
        <v>104</v>
      </c>
      <c r="F134" s="2" t="s">
        <v>808</v>
      </c>
      <c r="G134" s="3">
        <v>717974400</v>
      </c>
      <c r="H134" s="9">
        <v>784149366</v>
      </c>
      <c r="I134" s="9">
        <f t="shared" si="10"/>
        <v>784149366</v>
      </c>
      <c r="J134" s="2" t="s">
        <v>2052</v>
      </c>
      <c r="K134" s="2" t="s">
        <v>2053</v>
      </c>
      <c r="L134" s="4" t="s">
        <v>69</v>
      </c>
      <c r="M134" s="3">
        <f t="shared" si="8"/>
        <v>9139.27</v>
      </c>
      <c r="N134" s="3">
        <v>9139.27</v>
      </c>
      <c r="O134" s="3"/>
      <c r="P134" s="3"/>
      <c r="Q134" s="1">
        <v>44671</v>
      </c>
      <c r="R134" s="1"/>
      <c r="S134" s="1"/>
      <c r="T134" s="2" t="s">
        <v>94</v>
      </c>
    </row>
    <row r="135" spans="1:20" ht="63" x14ac:dyDescent="0.25">
      <c r="A135" s="35" t="s">
        <v>1089</v>
      </c>
      <c r="B135" s="6" t="s">
        <v>1120</v>
      </c>
      <c r="C135" s="1">
        <v>44599</v>
      </c>
      <c r="D135" s="4">
        <v>1416</v>
      </c>
      <c r="E135" s="2" t="s">
        <v>100</v>
      </c>
      <c r="F135" s="2" t="s">
        <v>878</v>
      </c>
      <c r="G135" s="3">
        <v>694979649</v>
      </c>
      <c r="H135" s="9">
        <f t="shared" si="10"/>
        <v>694979649</v>
      </c>
      <c r="I135" s="9">
        <f t="shared" si="10"/>
        <v>694979649</v>
      </c>
      <c r="J135" s="2" t="s">
        <v>2060</v>
      </c>
      <c r="K135" s="2" t="s">
        <v>1664</v>
      </c>
      <c r="L135" s="4" t="s">
        <v>69</v>
      </c>
      <c r="M135" s="3">
        <f t="shared" si="8"/>
        <v>49140</v>
      </c>
      <c r="N135" s="3">
        <v>49140</v>
      </c>
      <c r="O135" s="3"/>
      <c r="P135" s="3"/>
      <c r="Q135" s="1">
        <v>44743</v>
      </c>
      <c r="R135" s="1"/>
      <c r="S135" s="1"/>
      <c r="T135" s="2" t="s">
        <v>94</v>
      </c>
    </row>
    <row r="136" spans="1:20" ht="31.5" x14ac:dyDescent="0.25">
      <c r="A136" s="35" t="s">
        <v>1115</v>
      </c>
      <c r="B136" s="6" t="s">
        <v>1117</v>
      </c>
      <c r="C136" s="1">
        <v>44599</v>
      </c>
      <c r="D136" s="4">
        <v>1416</v>
      </c>
      <c r="E136" s="2" t="s">
        <v>1677</v>
      </c>
      <c r="F136" s="2" t="s">
        <v>814</v>
      </c>
      <c r="G136" s="3">
        <v>323986724.45999998</v>
      </c>
      <c r="H136" s="9">
        <f t="shared" si="10"/>
        <v>323986724.45999998</v>
      </c>
      <c r="I136" s="9">
        <f t="shared" si="10"/>
        <v>323986724.45999998</v>
      </c>
      <c r="J136" s="2" t="s">
        <v>1678</v>
      </c>
      <c r="K136" s="2" t="s">
        <v>153</v>
      </c>
      <c r="L136" s="4" t="s">
        <v>49</v>
      </c>
      <c r="M136" s="3">
        <f t="shared" si="8"/>
        <v>6381</v>
      </c>
      <c r="N136" s="3">
        <v>6381</v>
      </c>
      <c r="O136" s="3"/>
      <c r="P136" s="3"/>
      <c r="Q136" s="1">
        <v>44635</v>
      </c>
      <c r="R136" s="1"/>
      <c r="S136" s="1"/>
      <c r="T136" s="2" t="s">
        <v>1531</v>
      </c>
    </row>
    <row r="137" spans="1:20" ht="31.5" x14ac:dyDescent="0.25">
      <c r="A137" s="35" t="s">
        <v>1086</v>
      </c>
      <c r="B137" s="6" t="s">
        <v>1116</v>
      </c>
      <c r="C137" s="1">
        <v>44599</v>
      </c>
      <c r="D137" s="4">
        <v>1416</v>
      </c>
      <c r="E137" s="2" t="s">
        <v>101</v>
      </c>
      <c r="F137" s="2" t="s">
        <v>824</v>
      </c>
      <c r="G137" s="3">
        <v>558447946.55999994</v>
      </c>
      <c r="H137" s="9">
        <f t="shared" si="10"/>
        <v>558447946.55999994</v>
      </c>
      <c r="I137" s="9">
        <f t="shared" si="10"/>
        <v>558447946.55999994</v>
      </c>
      <c r="J137" s="2" t="s">
        <v>1558</v>
      </c>
      <c r="K137" s="2" t="s">
        <v>693</v>
      </c>
      <c r="L137" s="4" t="s">
        <v>69</v>
      </c>
      <c r="M137" s="3">
        <f t="shared" si="8"/>
        <v>8016</v>
      </c>
      <c r="N137" s="3">
        <v>8016</v>
      </c>
      <c r="O137" s="3"/>
      <c r="P137" s="3"/>
      <c r="Q137" s="1">
        <v>44652</v>
      </c>
      <c r="R137" s="1"/>
      <c r="S137" s="1"/>
      <c r="T137" s="2" t="s">
        <v>94</v>
      </c>
    </row>
    <row r="138" spans="1:20" ht="31.5" x14ac:dyDescent="0.25">
      <c r="A138" s="35" t="s">
        <v>1105</v>
      </c>
      <c r="B138" s="6" t="s">
        <v>1133</v>
      </c>
      <c r="C138" s="1">
        <v>44599</v>
      </c>
      <c r="D138" s="4">
        <v>1416</v>
      </c>
      <c r="E138" s="2" t="s">
        <v>101</v>
      </c>
      <c r="F138" s="2" t="s">
        <v>823</v>
      </c>
      <c r="G138" s="3">
        <v>32394996.899999999</v>
      </c>
      <c r="H138" s="9">
        <f t="shared" ref="H138:I138" si="11">G138</f>
        <v>32394996.899999999</v>
      </c>
      <c r="I138" s="9">
        <f t="shared" si="11"/>
        <v>32394996.899999999</v>
      </c>
      <c r="J138" s="2" t="s">
        <v>1558</v>
      </c>
      <c r="K138" s="2" t="s">
        <v>693</v>
      </c>
      <c r="L138" s="4" t="s">
        <v>69</v>
      </c>
      <c r="M138" s="3">
        <f t="shared" si="8"/>
        <v>465</v>
      </c>
      <c r="N138" s="3">
        <v>465</v>
      </c>
      <c r="O138" s="3"/>
      <c r="P138" s="3"/>
      <c r="Q138" s="1">
        <v>44652</v>
      </c>
      <c r="R138" s="1">
        <v>44743</v>
      </c>
      <c r="S138" s="1"/>
      <c r="T138" s="2" t="s">
        <v>94</v>
      </c>
    </row>
    <row r="139" spans="1:20" ht="78.75" x14ac:dyDescent="0.25">
      <c r="A139" s="35" t="s">
        <v>1280</v>
      </c>
      <c r="B139" s="6" t="s">
        <v>1281</v>
      </c>
      <c r="C139" s="1">
        <v>44603</v>
      </c>
      <c r="D139" s="4">
        <v>1416</v>
      </c>
      <c r="E139" s="2" t="s">
        <v>104</v>
      </c>
      <c r="F139" s="2" t="s">
        <v>1056</v>
      </c>
      <c r="G139" s="3">
        <v>757684100</v>
      </c>
      <c r="H139" s="9">
        <f t="shared" ref="H139:I141" si="12">G139</f>
        <v>757684100</v>
      </c>
      <c r="I139" s="9">
        <f t="shared" si="12"/>
        <v>757684100</v>
      </c>
      <c r="J139" s="2" t="s">
        <v>159</v>
      </c>
      <c r="K139" s="2" t="s">
        <v>1189</v>
      </c>
      <c r="L139" s="4" t="s">
        <v>51</v>
      </c>
      <c r="M139" s="3">
        <f t="shared" ref="M139:M141" si="13">N139+O139+P139</f>
        <v>14842000</v>
      </c>
      <c r="N139" s="3">
        <v>4012000</v>
      </c>
      <c r="O139" s="3">
        <v>10830000</v>
      </c>
      <c r="P139" s="3"/>
      <c r="Q139" s="1">
        <v>44682</v>
      </c>
      <c r="R139" s="1">
        <v>44774</v>
      </c>
      <c r="S139" s="1"/>
      <c r="T139" s="2" t="s">
        <v>94</v>
      </c>
    </row>
    <row r="140" spans="1:20" x14ac:dyDescent="0.25">
      <c r="A140" s="35" t="s">
        <v>1333</v>
      </c>
      <c r="B140" s="6" t="s">
        <v>1334</v>
      </c>
      <c r="C140" s="1">
        <v>44606</v>
      </c>
      <c r="D140" s="4">
        <v>1416</v>
      </c>
      <c r="E140" s="2" t="s">
        <v>641</v>
      </c>
      <c r="F140" s="2" t="s">
        <v>877</v>
      </c>
      <c r="G140" s="3"/>
      <c r="H140" s="9">
        <f t="shared" si="12"/>
        <v>0</v>
      </c>
      <c r="I140" s="9">
        <f t="shared" si="12"/>
        <v>0</v>
      </c>
      <c r="J140" s="2"/>
      <c r="K140" s="2"/>
      <c r="L140" s="4" t="s">
        <v>59</v>
      </c>
      <c r="M140" s="3">
        <f t="shared" si="13"/>
        <v>819</v>
      </c>
      <c r="N140" s="3">
        <v>819</v>
      </c>
      <c r="O140" s="3"/>
      <c r="P140" s="3"/>
      <c r="Q140" s="1">
        <v>44743</v>
      </c>
      <c r="R140" s="1"/>
      <c r="S140" s="1"/>
      <c r="T140" s="2"/>
    </row>
    <row r="141" spans="1:20" ht="31.5" x14ac:dyDescent="0.25">
      <c r="A141" s="35" t="s">
        <v>1332</v>
      </c>
      <c r="B141" s="6" t="s">
        <v>1331</v>
      </c>
      <c r="C141" s="1">
        <v>44606</v>
      </c>
      <c r="D141" s="4">
        <v>1416</v>
      </c>
      <c r="E141" s="2" t="s">
        <v>100</v>
      </c>
      <c r="F141" s="2" t="s">
        <v>879</v>
      </c>
      <c r="G141" s="3">
        <v>44995445.460000001</v>
      </c>
      <c r="H141" s="9">
        <f t="shared" si="12"/>
        <v>44995445.460000001</v>
      </c>
      <c r="I141" s="9">
        <f t="shared" si="12"/>
        <v>44995445.460000001</v>
      </c>
      <c r="J141" s="2" t="s">
        <v>1794</v>
      </c>
      <c r="K141" s="2" t="s">
        <v>693</v>
      </c>
      <c r="L141" s="4" t="s">
        <v>69</v>
      </c>
      <c r="M141" s="3">
        <f t="shared" si="13"/>
        <v>6363</v>
      </c>
      <c r="N141" s="3">
        <v>6363</v>
      </c>
      <c r="O141" s="3"/>
      <c r="P141" s="3"/>
      <c r="Q141" s="1">
        <v>44743</v>
      </c>
      <c r="R141" s="1"/>
      <c r="S141" s="1"/>
      <c r="T141" s="2" t="s">
        <v>94</v>
      </c>
    </row>
    <row r="142" spans="1:20" ht="47.25" x14ac:dyDescent="0.25">
      <c r="A142" s="35" t="s">
        <v>1369</v>
      </c>
      <c r="B142" s="6" t="s">
        <v>1368</v>
      </c>
      <c r="C142" s="1">
        <v>44607</v>
      </c>
      <c r="D142" s="4">
        <v>1416</v>
      </c>
      <c r="E142" s="2" t="s">
        <v>622</v>
      </c>
      <c r="F142" s="2" t="s">
        <v>1070</v>
      </c>
      <c r="G142" s="3">
        <v>25669561</v>
      </c>
      <c r="H142" s="9">
        <f t="shared" ref="H142:I145" si="14">G142</f>
        <v>25669561</v>
      </c>
      <c r="I142" s="9">
        <f t="shared" si="14"/>
        <v>25669561</v>
      </c>
      <c r="J142" s="2" t="s">
        <v>1198</v>
      </c>
      <c r="K142" s="2" t="s">
        <v>1767</v>
      </c>
      <c r="L142" s="4" t="s">
        <v>69</v>
      </c>
      <c r="M142" s="3">
        <f t="shared" ref="M142:M145" si="15">N142+O142+P142</f>
        <v>59525</v>
      </c>
      <c r="N142" s="3">
        <v>59525</v>
      </c>
      <c r="O142" s="3"/>
      <c r="P142" s="3"/>
      <c r="Q142" s="1">
        <v>44743</v>
      </c>
      <c r="R142" s="1"/>
      <c r="S142" s="1"/>
      <c r="T142" s="2" t="s">
        <v>94</v>
      </c>
    </row>
    <row r="143" spans="1:20" ht="220.5" x14ac:dyDescent="0.25">
      <c r="A143" s="35" t="s">
        <v>1365</v>
      </c>
      <c r="B143" s="6" t="s">
        <v>1364</v>
      </c>
      <c r="C143" s="1">
        <v>44607</v>
      </c>
      <c r="D143" s="4">
        <v>1416</v>
      </c>
      <c r="E143" s="2" t="s">
        <v>100</v>
      </c>
      <c r="F143" s="2" t="s">
        <v>1063</v>
      </c>
      <c r="G143" s="3">
        <v>206408736.81</v>
      </c>
      <c r="H143" s="9">
        <f t="shared" si="14"/>
        <v>206408736.81</v>
      </c>
      <c r="I143" s="9">
        <f t="shared" si="14"/>
        <v>206408736.81</v>
      </c>
      <c r="J143" s="2" t="s">
        <v>1804</v>
      </c>
      <c r="K143" s="2" t="s">
        <v>1805</v>
      </c>
      <c r="L143" s="4" t="s">
        <v>69</v>
      </c>
      <c r="M143" s="3">
        <f t="shared" si="15"/>
        <v>3395439</v>
      </c>
      <c r="N143" s="3">
        <v>3395439</v>
      </c>
      <c r="O143" s="3"/>
      <c r="P143" s="3"/>
      <c r="Q143" s="1">
        <v>44743</v>
      </c>
      <c r="R143" s="1"/>
      <c r="S143" s="1"/>
      <c r="T143" s="2" t="s">
        <v>94</v>
      </c>
    </row>
    <row r="144" spans="1:20" ht="78.75" x14ac:dyDescent="0.25">
      <c r="A144" s="35" t="s">
        <v>1354</v>
      </c>
      <c r="B144" s="6" t="s">
        <v>1355</v>
      </c>
      <c r="C144" s="1">
        <v>44607</v>
      </c>
      <c r="D144" s="4">
        <v>1416</v>
      </c>
      <c r="E144" s="2" t="s">
        <v>101</v>
      </c>
      <c r="F144" s="2" t="s">
        <v>1129</v>
      </c>
      <c r="G144" s="3">
        <v>88618680</v>
      </c>
      <c r="H144" s="9">
        <f t="shared" si="14"/>
        <v>88618680</v>
      </c>
      <c r="I144" s="9">
        <f t="shared" si="14"/>
        <v>88618680</v>
      </c>
      <c r="J144" s="2" t="s">
        <v>1809</v>
      </c>
      <c r="K144" s="2" t="s">
        <v>103</v>
      </c>
      <c r="L144" s="4" t="s">
        <v>46</v>
      </c>
      <c r="M144" s="3">
        <f t="shared" si="15"/>
        <v>7164000</v>
      </c>
      <c r="N144" s="3">
        <v>4860000</v>
      </c>
      <c r="O144" s="3">
        <v>2304000</v>
      </c>
      <c r="P144" s="3"/>
      <c r="Q144" s="1">
        <v>44652</v>
      </c>
      <c r="R144" s="1">
        <v>44743</v>
      </c>
      <c r="S144" s="1"/>
      <c r="T144" s="2" t="s">
        <v>94</v>
      </c>
    </row>
    <row r="145" spans="1:20" ht="31.5" x14ac:dyDescent="0.25">
      <c r="A145" s="35" t="s">
        <v>1418</v>
      </c>
      <c r="B145" s="6" t="s">
        <v>1417</v>
      </c>
      <c r="C145" s="1">
        <v>44609</v>
      </c>
      <c r="D145" s="4">
        <v>1416</v>
      </c>
      <c r="E145" s="2" t="s">
        <v>100</v>
      </c>
      <c r="F145" s="2" t="s">
        <v>876</v>
      </c>
      <c r="G145" s="3">
        <v>13364996.4</v>
      </c>
      <c r="H145" s="9">
        <f t="shared" si="14"/>
        <v>13364996.4</v>
      </c>
      <c r="I145" s="9">
        <f t="shared" si="14"/>
        <v>13364996.4</v>
      </c>
      <c r="J145" s="2" t="s">
        <v>1827</v>
      </c>
      <c r="K145" s="2" t="s">
        <v>1828</v>
      </c>
      <c r="L145" s="4" t="s">
        <v>69</v>
      </c>
      <c r="M145" s="3">
        <f t="shared" si="15"/>
        <v>1260</v>
      </c>
      <c r="N145" s="3">
        <v>1260</v>
      </c>
      <c r="O145" s="3"/>
      <c r="P145" s="3"/>
      <c r="Q145" s="1">
        <v>44743</v>
      </c>
      <c r="R145" s="1"/>
      <c r="S145" s="1"/>
      <c r="T145" s="2" t="s">
        <v>94</v>
      </c>
    </row>
    <row r="146" spans="1:20" ht="47.25" x14ac:dyDescent="0.25">
      <c r="A146" s="35" t="s">
        <v>1443</v>
      </c>
      <c r="B146" s="6" t="s">
        <v>1444</v>
      </c>
      <c r="C146" s="1">
        <v>44610</v>
      </c>
      <c r="D146" s="4">
        <v>1416</v>
      </c>
      <c r="E146" s="2" t="s">
        <v>2084</v>
      </c>
      <c r="F146" s="2" t="s">
        <v>1062</v>
      </c>
      <c r="G146" s="3">
        <v>1210268577.5999999</v>
      </c>
      <c r="H146" s="9">
        <f t="shared" ref="H146:I148" si="16">G146</f>
        <v>1210268577.5999999</v>
      </c>
      <c r="I146" s="9">
        <f t="shared" si="16"/>
        <v>1210268577.5999999</v>
      </c>
      <c r="J146" s="2" t="s">
        <v>92</v>
      </c>
      <c r="K146" s="2" t="s">
        <v>102</v>
      </c>
      <c r="L146" s="4" t="s">
        <v>49</v>
      </c>
      <c r="M146" s="3">
        <f t="shared" ref="M146:M148" si="17">N146+O146+P146</f>
        <v>201496.5</v>
      </c>
      <c r="N146" s="3">
        <v>201496.5</v>
      </c>
      <c r="O146" s="3"/>
      <c r="P146" s="3"/>
      <c r="Q146" s="1">
        <v>44713</v>
      </c>
      <c r="R146" s="1"/>
      <c r="S146" s="1"/>
      <c r="T146" s="2" t="s">
        <v>94</v>
      </c>
    </row>
    <row r="147" spans="1:20" ht="78.75" x14ac:dyDescent="0.25">
      <c r="A147" s="35" t="s">
        <v>1512</v>
      </c>
      <c r="B147" s="6" t="s">
        <v>1511</v>
      </c>
      <c r="C147" s="1">
        <v>44614</v>
      </c>
      <c r="D147" s="4">
        <v>1416</v>
      </c>
      <c r="E147" s="2" t="s">
        <v>101</v>
      </c>
      <c r="F147" s="2" t="s">
        <v>1127</v>
      </c>
      <c r="G147" s="3">
        <v>154996100</v>
      </c>
      <c r="H147" s="9">
        <f t="shared" si="16"/>
        <v>154996100</v>
      </c>
      <c r="I147" s="9">
        <f t="shared" si="16"/>
        <v>154996100</v>
      </c>
      <c r="J147" s="2" t="s">
        <v>1809</v>
      </c>
      <c r="K147" s="2" t="s">
        <v>103</v>
      </c>
      <c r="L147" s="4" t="s">
        <v>46</v>
      </c>
      <c r="M147" s="3">
        <f t="shared" si="17"/>
        <v>12530000</v>
      </c>
      <c r="N147" s="3">
        <v>12530000</v>
      </c>
      <c r="O147" s="3"/>
      <c r="P147" s="3"/>
      <c r="Q147" s="1">
        <v>44652</v>
      </c>
      <c r="R147" s="1"/>
      <c r="S147" s="1"/>
      <c r="T147" s="2" t="s">
        <v>1531</v>
      </c>
    </row>
    <row r="148" spans="1:20" ht="78.75" x14ac:dyDescent="0.25">
      <c r="A148" s="35" t="s">
        <v>1497</v>
      </c>
      <c r="B148" s="6" t="s">
        <v>1496</v>
      </c>
      <c r="C148" s="1">
        <v>44614</v>
      </c>
      <c r="D148" s="4">
        <v>1416</v>
      </c>
      <c r="E148" s="2" t="s">
        <v>101</v>
      </c>
      <c r="F148" s="2" t="s">
        <v>1128</v>
      </c>
      <c r="G148" s="3">
        <v>14646080</v>
      </c>
      <c r="H148" s="9">
        <f t="shared" si="16"/>
        <v>14646080</v>
      </c>
      <c r="I148" s="9">
        <f t="shared" si="16"/>
        <v>14646080</v>
      </c>
      <c r="J148" s="2" t="s">
        <v>1809</v>
      </c>
      <c r="K148" s="2" t="s">
        <v>103</v>
      </c>
      <c r="L148" s="4" t="s">
        <v>46</v>
      </c>
      <c r="M148" s="3">
        <f t="shared" si="17"/>
        <v>1184000</v>
      </c>
      <c r="N148" s="3">
        <v>1184000</v>
      </c>
      <c r="O148" s="3"/>
      <c r="P148" s="3"/>
      <c r="Q148" s="1">
        <v>44743</v>
      </c>
      <c r="R148" s="1"/>
      <c r="S148" s="1"/>
      <c r="T148" s="2" t="s">
        <v>94</v>
      </c>
    </row>
    <row r="149" spans="1:20" ht="63" x14ac:dyDescent="0.25">
      <c r="A149" s="35" t="s">
        <v>2184</v>
      </c>
      <c r="B149" s="6" t="s">
        <v>2182</v>
      </c>
      <c r="C149" s="1">
        <v>44637</v>
      </c>
      <c r="D149" s="4">
        <v>1416</v>
      </c>
      <c r="E149" s="2" t="s">
        <v>104</v>
      </c>
      <c r="F149" s="2" t="s">
        <v>2183</v>
      </c>
      <c r="G149" s="3">
        <v>184820400</v>
      </c>
      <c r="H149" s="9">
        <f t="shared" ref="H149:I156" si="18">G149</f>
        <v>184820400</v>
      </c>
      <c r="I149" s="9">
        <f t="shared" si="18"/>
        <v>184820400</v>
      </c>
      <c r="J149" s="2" t="s">
        <v>687</v>
      </c>
      <c r="K149" s="2" t="s">
        <v>103</v>
      </c>
      <c r="L149" s="4" t="s">
        <v>46</v>
      </c>
      <c r="M149" s="3">
        <f t="shared" ref="M149:M162" si="19">N149+O149+P149</f>
        <v>23544000</v>
      </c>
      <c r="N149" s="3">
        <v>7330000</v>
      </c>
      <c r="O149" s="3">
        <v>16214000</v>
      </c>
      <c r="P149" s="3"/>
      <c r="Q149" s="1">
        <v>44713</v>
      </c>
      <c r="R149" s="1">
        <v>44835</v>
      </c>
      <c r="S149" s="1"/>
      <c r="T149" s="2" t="s">
        <v>94</v>
      </c>
    </row>
    <row r="150" spans="1:20" ht="47.25" x14ac:dyDescent="0.25">
      <c r="A150" s="35" t="s">
        <v>2153</v>
      </c>
      <c r="B150" s="6" t="s">
        <v>2152</v>
      </c>
      <c r="C150" s="1">
        <v>44637</v>
      </c>
      <c r="D150" s="4">
        <v>1416</v>
      </c>
      <c r="E150" s="2"/>
      <c r="F150" s="2" t="s">
        <v>2151</v>
      </c>
      <c r="G150" s="3"/>
      <c r="H150" s="9">
        <f t="shared" si="18"/>
        <v>0</v>
      </c>
      <c r="I150" s="9">
        <f t="shared" si="18"/>
        <v>0</v>
      </c>
      <c r="J150" s="2"/>
      <c r="K150" s="2"/>
      <c r="L150" s="4"/>
      <c r="M150" s="3">
        <f t="shared" si="19"/>
        <v>0</v>
      </c>
      <c r="N150" s="3"/>
      <c r="O150" s="3"/>
      <c r="P150" s="3"/>
      <c r="Q150" s="1"/>
      <c r="R150" s="1"/>
      <c r="S150" s="1"/>
      <c r="T150" s="2"/>
    </row>
    <row r="151" spans="1:20" ht="31.5" x14ac:dyDescent="0.25">
      <c r="A151" s="35" t="s">
        <v>2150</v>
      </c>
      <c r="B151" s="6" t="s">
        <v>2148</v>
      </c>
      <c r="C151" s="1">
        <v>44637</v>
      </c>
      <c r="D151" s="4">
        <v>1416</v>
      </c>
      <c r="E151" s="2" t="s">
        <v>641</v>
      </c>
      <c r="F151" s="2" t="s">
        <v>2149</v>
      </c>
      <c r="G151" s="3"/>
      <c r="H151" s="9">
        <f t="shared" si="18"/>
        <v>0</v>
      </c>
      <c r="I151" s="9">
        <f t="shared" si="18"/>
        <v>0</v>
      </c>
      <c r="J151" s="2"/>
      <c r="K151" s="2"/>
      <c r="L151" s="4"/>
      <c r="M151" s="3">
        <f t="shared" si="19"/>
        <v>0</v>
      </c>
      <c r="N151" s="3"/>
      <c r="O151" s="3"/>
      <c r="P151" s="3"/>
      <c r="Q151" s="1"/>
      <c r="R151" s="1"/>
      <c r="S151" s="1"/>
      <c r="T151" s="2"/>
    </row>
    <row r="152" spans="1:20" ht="94.5" x14ac:dyDescent="0.25">
      <c r="A152" s="35" t="s">
        <v>2147</v>
      </c>
      <c r="B152" s="6" t="s">
        <v>2146</v>
      </c>
      <c r="C152" s="1">
        <v>44637</v>
      </c>
      <c r="D152" s="4">
        <v>1416</v>
      </c>
      <c r="E152" s="2" t="s">
        <v>723</v>
      </c>
      <c r="F152" s="2" t="s">
        <v>2142</v>
      </c>
      <c r="G152" s="3">
        <v>390382264.80000001</v>
      </c>
      <c r="H152" s="9">
        <f t="shared" si="18"/>
        <v>390382264.80000001</v>
      </c>
      <c r="I152" s="9">
        <f t="shared" si="18"/>
        <v>390382264.80000001</v>
      </c>
      <c r="J152" s="2" t="s">
        <v>1214</v>
      </c>
      <c r="K152" s="2" t="s">
        <v>1215</v>
      </c>
      <c r="L152" s="4" t="s">
        <v>69</v>
      </c>
      <c r="M152" s="3">
        <f t="shared" si="19"/>
        <v>321840</v>
      </c>
      <c r="N152" s="3">
        <v>321840</v>
      </c>
      <c r="O152" s="3"/>
      <c r="P152" s="3"/>
      <c r="Q152" s="1">
        <v>44743</v>
      </c>
      <c r="R152" s="1"/>
      <c r="S152" s="1"/>
      <c r="T152" s="2" t="s">
        <v>94</v>
      </c>
    </row>
    <row r="153" spans="1:20" ht="94.5" x14ac:dyDescent="0.25">
      <c r="A153" s="35" t="s">
        <v>2143</v>
      </c>
      <c r="B153" s="6" t="s">
        <v>2141</v>
      </c>
      <c r="C153" s="1">
        <v>44637</v>
      </c>
      <c r="D153" s="4">
        <v>1416</v>
      </c>
      <c r="E153" s="2" t="s">
        <v>723</v>
      </c>
      <c r="F153" s="2" t="s">
        <v>2142</v>
      </c>
      <c r="G153" s="3">
        <v>485188000</v>
      </c>
      <c r="H153" s="9">
        <f t="shared" si="18"/>
        <v>485188000</v>
      </c>
      <c r="I153" s="9">
        <f t="shared" si="18"/>
        <v>485188000</v>
      </c>
      <c r="J153" s="2" t="s">
        <v>1214</v>
      </c>
      <c r="K153" s="2" t="s">
        <v>1215</v>
      </c>
      <c r="L153" s="4" t="s">
        <v>69</v>
      </c>
      <c r="M153" s="3">
        <f t="shared" si="19"/>
        <v>400000</v>
      </c>
      <c r="N153" s="3">
        <v>400000</v>
      </c>
      <c r="O153" s="3"/>
      <c r="P153" s="3"/>
      <c r="Q153" s="1">
        <v>44805</v>
      </c>
      <c r="R153" s="1"/>
      <c r="S153" s="1"/>
      <c r="T153" s="2" t="s">
        <v>94</v>
      </c>
    </row>
    <row r="154" spans="1:20" ht="47.25" x14ac:dyDescent="0.25">
      <c r="A154" s="35" t="s">
        <v>2140</v>
      </c>
      <c r="B154" s="6" t="s">
        <v>2139</v>
      </c>
      <c r="C154" s="1">
        <v>44637</v>
      </c>
      <c r="D154" s="4">
        <v>1416</v>
      </c>
      <c r="E154" s="2" t="s">
        <v>104</v>
      </c>
      <c r="F154" s="2" t="s">
        <v>2138</v>
      </c>
      <c r="G154" s="3">
        <v>467593344</v>
      </c>
      <c r="H154" s="9">
        <f t="shared" si="18"/>
        <v>467593344</v>
      </c>
      <c r="I154" s="9">
        <f t="shared" si="18"/>
        <v>467593344</v>
      </c>
      <c r="J154" s="2" t="s">
        <v>627</v>
      </c>
      <c r="K154" s="2" t="s">
        <v>1189</v>
      </c>
      <c r="L154" s="4" t="s">
        <v>51</v>
      </c>
      <c r="M154" s="3">
        <f t="shared" si="19"/>
        <v>2848400</v>
      </c>
      <c r="N154" s="3">
        <v>1736800</v>
      </c>
      <c r="O154" s="3">
        <v>1111600</v>
      </c>
      <c r="P154" s="3"/>
      <c r="Q154" s="1">
        <v>44774</v>
      </c>
      <c r="R154" s="1">
        <v>44896</v>
      </c>
      <c r="S154" s="1"/>
      <c r="T154" s="2" t="s">
        <v>94</v>
      </c>
    </row>
    <row r="155" spans="1:20" ht="47.25" x14ac:dyDescent="0.25">
      <c r="A155" s="35" t="s">
        <v>2121</v>
      </c>
      <c r="B155" s="6" t="s">
        <v>2120</v>
      </c>
      <c r="C155" s="1">
        <v>44645</v>
      </c>
      <c r="D155" s="4">
        <v>1416</v>
      </c>
      <c r="E155" s="2"/>
      <c r="F155" s="2" t="s">
        <v>2119</v>
      </c>
      <c r="G155" s="3"/>
      <c r="H155" s="9">
        <f t="shared" si="18"/>
        <v>0</v>
      </c>
      <c r="I155" s="9">
        <f t="shared" si="18"/>
        <v>0</v>
      </c>
      <c r="J155" s="2"/>
      <c r="K155" s="2"/>
      <c r="L155" s="4"/>
      <c r="M155" s="3">
        <f t="shared" si="19"/>
        <v>0</v>
      </c>
      <c r="N155" s="3"/>
      <c r="O155" s="3"/>
      <c r="P155" s="3"/>
      <c r="Q155" s="1"/>
      <c r="R155" s="1"/>
      <c r="S155" s="1"/>
      <c r="T155" s="2"/>
    </row>
    <row r="156" spans="1:20" ht="47.25" x14ac:dyDescent="0.25">
      <c r="A156" s="35" t="s">
        <v>2113</v>
      </c>
      <c r="B156" s="6" t="s">
        <v>2111</v>
      </c>
      <c r="C156" s="1">
        <v>44645</v>
      </c>
      <c r="D156" s="4">
        <v>1416</v>
      </c>
      <c r="E156" s="2"/>
      <c r="F156" s="2" t="s">
        <v>2112</v>
      </c>
      <c r="G156" s="3"/>
      <c r="H156" s="9">
        <f t="shared" si="18"/>
        <v>0</v>
      </c>
      <c r="I156" s="9">
        <f t="shared" si="18"/>
        <v>0</v>
      </c>
      <c r="J156" s="2"/>
      <c r="K156" s="2"/>
      <c r="L156" s="4"/>
      <c r="M156" s="3">
        <f t="shared" si="19"/>
        <v>0</v>
      </c>
      <c r="N156" s="3"/>
      <c r="O156" s="3"/>
      <c r="P156" s="3"/>
      <c r="Q156" s="1"/>
      <c r="R156" s="1"/>
      <c r="S156" s="1"/>
      <c r="T156" s="2"/>
    </row>
    <row r="157" spans="1:20" ht="47.25" x14ac:dyDescent="0.25">
      <c r="A157" s="35" t="s">
        <v>2110</v>
      </c>
      <c r="B157" s="6" t="s">
        <v>2109</v>
      </c>
      <c r="C157" s="1">
        <v>44645</v>
      </c>
      <c r="D157" s="4">
        <v>1416</v>
      </c>
      <c r="E157" s="2"/>
      <c r="F157" s="2" t="s">
        <v>2108</v>
      </c>
      <c r="G157" s="3"/>
      <c r="H157" s="9">
        <f t="shared" ref="H157:I162" si="20">G157</f>
        <v>0</v>
      </c>
      <c r="I157" s="9">
        <f t="shared" si="20"/>
        <v>0</v>
      </c>
      <c r="J157" s="2"/>
      <c r="K157" s="2"/>
      <c r="L157" s="4"/>
      <c r="M157" s="3">
        <f t="shared" si="19"/>
        <v>0</v>
      </c>
      <c r="N157" s="3"/>
      <c r="O157" s="3"/>
      <c r="P157" s="3"/>
      <c r="Q157" s="1"/>
      <c r="R157" s="1"/>
      <c r="S157" s="1"/>
      <c r="T157" s="2"/>
    </row>
    <row r="158" spans="1:20" ht="47.25" x14ac:dyDescent="0.25">
      <c r="A158" s="35" t="s">
        <v>2107</v>
      </c>
      <c r="B158" s="6" t="s">
        <v>2106</v>
      </c>
      <c r="C158" s="1">
        <v>44645</v>
      </c>
      <c r="D158" s="4">
        <v>1416</v>
      </c>
      <c r="E158" s="2"/>
      <c r="F158" s="2" t="s">
        <v>2105</v>
      </c>
      <c r="G158" s="3"/>
      <c r="H158" s="9">
        <f t="shared" si="20"/>
        <v>0</v>
      </c>
      <c r="I158" s="9">
        <f t="shared" si="20"/>
        <v>0</v>
      </c>
      <c r="J158" s="2"/>
      <c r="K158" s="2"/>
      <c r="L158" s="4"/>
      <c r="M158" s="3">
        <f t="shared" si="19"/>
        <v>0</v>
      </c>
      <c r="N158" s="3"/>
      <c r="O158" s="3"/>
      <c r="P158" s="3"/>
      <c r="Q158" s="1"/>
      <c r="R158" s="1"/>
      <c r="S158" s="1"/>
      <c r="T158" s="2"/>
    </row>
    <row r="159" spans="1:20" ht="78.75" x14ac:dyDescent="0.25">
      <c r="A159" s="35" t="s">
        <v>2280</v>
      </c>
      <c r="B159" s="6" t="s">
        <v>2279</v>
      </c>
      <c r="C159" s="1">
        <v>44650</v>
      </c>
      <c r="D159" s="4">
        <v>1416</v>
      </c>
      <c r="E159" s="2"/>
      <c r="F159" s="2" t="s">
        <v>2193</v>
      </c>
      <c r="G159" s="3"/>
      <c r="H159" s="9">
        <f t="shared" si="20"/>
        <v>0</v>
      </c>
      <c r="I159" s="9">
        <f t="shared" si="20"/>
        <v>0</v>
      </c>
      <c r="J159" s="2"/>
      <c r="K159" s="2"/>
      <c r="L159" s="4"/>
      <c r="M159" s="3">
        <f t="shared" si="19"/>
        <v>0</v>
      </c>
      <c r="N159" s="3"/>
      <c r="O159" s="3"/>
      <c r="P159" s="3"/>
      <c r="Q159" s="1"/>
      <c r="R159" s="1"/>
      <c r="S159" s="1"/>
      <c r="T159" s="2"/>
    </row>
    <row r="160" spans="1:20" ht="31.5" x14ac:dyDescent="0.25">
      <c r="A160" s="35" t="s">
        <v>2493</v>
      </c>
      <c r="B160" s="6" t="s">
        <v>2492</v>
      </c>
      <c r="C160" s="1">
        <v>44659</v>
      </c>
      <c r="D160" s="4">
        <v>1416</v>
      </c>
      <c r="E160" s="2"/>
      <c r="F160" s="2" t="s">
        <v>2149</v>
      </c>
      <c r="G160" s="3"/>
      <c r="H160" s="9">
        <f t="shared" si="20"/>
        <v>0</v>
      </c>
      <c r="I160" s="9">
        <f t="shared" si="20"/>
        <v>0</v>
      </c>
      <c r="J160" s="2"/>
      <c r="K160" s="2"/>
      <c r="L160" s="4"/>
      <c r="M160" s="3">
        <f t="shared" si="19"/>
        <v>0</v>
      </c>
      <c r="N160" s="3"/>
      <c r="O160" s="3"/>
      <c r="P160" s="3"/>
      <c r="Q160" s="1"/>
      <c r="R160" s="1"/>
      <c r="S160" s="1"/>
      <c r="T160" s="2"/>
    </row>
    <row r="161" spans="1:20" ht="31.5" x14ac:dyDescent="0.25">
      <c r="A161" s="35" t="s">
        <v>2491</v>
      </c>
      <c r="B161" s="6" t="s">
        <v>2490</v>
      </c>
      <c r="C161" s="1">
        <v>44659</v>
      </c>
      <c r="D161" s="4">
        <v>1416</v>
      </c>
      <c r="E161" s="2"/>
      <c r="F161" s="2" t="s">
        <v>2149</v>
      </c>
      <c r="G161" s="3"/>
      <c r="H161" s="9">
        <f t="shared" si="20"/>
        <v>0</v>
      </c>
      <c r="I161" s="9">
        <f t="shared" si="20"/>
        <v>0</v>
      </c>
      <c r="J161" s="2"/>
      <c r="K161" s="2"/>
      <c r="L161" s="4"/>
      <c r="M161" s="3">
        <f t="shared" si="19"/>
        <v>0</v>
      </c>
      <c r="N161" s="3"/>
      <c r="O161" s="3"/>
      <c r="P161" s="3"/>
      <c r="Q161" s="1"/>
      <c r="R161" s="1"/>
      <c r="S161" s="1"/>
      <c r="T161" s="2"/>
    </row>
    <row r="162" spans="1:20" ht="31.5" x14ac:dyDescent="0.25">
      <c r="A162" s="35" t="s">
        <v>2487</v>
      </c>
      <c r="B162" s="6" t="s">
        <v>2486</v>
      </c>
      <c r="C162" s="1">
        <v>44659</v>
      </c>
      <c r="D162" s="4">
        <v>1416</v>
      </c>
      <c r="E162" s="2"/>
      <c r="F162" s="2" t="s">
        <v>2149</v>
      </c>
      <c r="G162" s="3"/>
      <c r="H162" s="9">
        <f t="shared" si="20"/>
        <v>0</v>
      </c>
      <c r="I162" s="9">
        <f t="shared" si="20"/>
        <v>0</v>
      </c>
      <c r="J162" s="2"/>
      <c r="K162" s="2"/>
      <c r="L162" s="4"/>
      <c r="M162" s="3">
        <f t="shared" si="19"/>
        <v>0</v>
      </c>
      <c r="N162" s="3"/>
      <c r="O162" s="3"/>
      <c r="P162" s="3"/>
      <c r="Q162" s="1"/>
      <c r="R162" s="1"/>
      <c r="S162" s="1"/>
      <c r="T162" s="2"/>
    </row>
  </sheetData>
  <autoFilter ref="A1:T162">
    <filterColumn colId="9" showButton="0"/>
    <filterColumn colId="10" showButton="0"/>
    <filterColumn colId="11" showButton="0"/>
    <filterColumn colId="17" showButton="0"/>
    <filterColumn colId="18" showButton="0"/>
  </autoFilter>
  <mergeCells count="15">
    <mergeCell ref="T1:T2"/>
    <mergeCell ref="Q1:S1"/>
    <mergeCell ref="M1:P1"/>
    <mergeCell ref="J1:J2"/>
    <mergeCell ref="K1:K2"/>
    <mergeCell ref="L1:L2"/>
    <mergeCell ref="I1:I2"/>
    <mergeCell ref="H1:H2"/>
    <mergeCell ref="E1:E2"/>
    <mergeCell ref="F1:F2"/>
    <mergeCell ref="G1:G2"/>
    <mergeCell ref="A1:A2"/>
    <mergeCell ref="B1:B2"/>
    <mergeCell ref="C1:C2"/>
    <mergeCell ref="D1: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0"/>
  <sheetViews>
    <sheetView topLeftCell="A76" workbookViewId="0">
      <selection activeCell="A81" sqref="A81:XFD81"/>
    </sheetView>
  </sheetViews>
  <sheetFormatPr defaultRowHeight="15.75" x14ac:dyDescent="0.25"/>
  <cols>
    <col min="1" max="1" width="39.42578125" style="46" customWidth="1"/>
    <col min="2" max="2" width="26.7109375" style="24" customWidth="1"/>
    <col min="3" max="3" width="13" style="47" customWidth="1"/>
    <col min="4" max="4" width="18.5703125" style="24" customWidth="1"/>
    <col min="5" max="5" width="31.140625" style="48" customWidth="1"/>
    <col min="6" max="6" width="27.42578125" style="49" customWidth="1"/>
    <col min="7" max="7" width="13.85546875" style="47" customWidth="1"/>
    <col min="8" max="8" width="32.85546875" style="24" customWidth="1"/>
    <col min="9" max="9" width="22.140625" style="49" customWidth="1"/>
    <col min="10" max="10" width="30.85546875" style="49" customWidth="1"/>
    <col min="11" max="11" width="19.85546875" style="24" customWidth="1"/>
    <col min="12" max="13" width="20.140625" style="24" customWidth="1"/>
    <col min="14" max="14" width="17.28515625" style="49" customWidth="1"/>
    <col min="15" max="15" width="33.28515625" style="49" customWidth="1"/>
    <col min="16" max="16" width="9.140625" style="24"/>
    <col min="17" max="17" width="18.5703125" style="24" customWidth="1"/>
    <col min="18" max="18" width="17.140625" style="24" customWidth="1"/>
    <col min="19" max="19" width="16.28515625" style="24" customWidth="1"/>
    <col min="20" max="20" width="17.5703125" style="50" customWidth="1"/>
    <col min="21" max="21" width="16.140625" style="47" customWidth="1"/>
    <col min="22" max="22" width="15.140625" style="47" customWidth="1"/>
    <col min="23" max="23" width="13.28515625" style="47" customWidth="1"/>
    <col min="24" max="24" width="16.7109375" style="49" customWidth="1"/>
    <col min="25" max="16384" width="9.140625" style="24"/>
  </cols>
  <sheetData>
    <row r="1" spans="1:24" ht="103.5" customHeight="1" x14ac:dyDescent="0.25">
      <c r="A1" s="17" t="s">
        <v>0</v>
      </c>
      <c r="B1" s="15" t="s">
        <v>21</v>
      </c>
      <c r="C1" s="10" t="s">
        <v>1</v>
      </c>
      <c r="D1" s="16" t="s">
        <v>79</v>
      </c>
      <c r="E1" s="18" t="s">
        <v>2</v>
      </c>
      <c r="F1" s="12" t="s">
        <v>6</v>
      </c>
      <c r="G1" s="10" t="s">
        <v>3</v>
      </c>
      <c r="H1" s="12" t="s">
        <v>4</v>
      </c>
      <c r="I1" s="12" t="s">
        <v>5</v>
      </c>
      <c r="J1" s="12" t="s">
        <v>7</v>
      </c>
      <c r="K1" s="19" t="s">
        <v>26</v>
      </c>
      <c r="L1" s="19" t="s">
        <v>27</v>
      </c>
      <c r="M1" s="19" t="s">
        <v>200</v>
      </c>
      <c r="N1" s="20" t="s">
        <v>32</v>
      </c>
      <c r="O1" s="20" t="s">
        <v>2522</v>
      </c>
      <c r="P1" s="11" t="s">
        <v>33</v>
      </c>
      <c r="Q1" s="22" t="s">
        <v>42</v>
      </c>
      <c r="R1" s="23"/>
      <c r="S1" s="23"/>
      <c r="T1" s="23"/>
      <c r="U1" s="10" t="s">
        <v>44</v>
      </c>
      <c r="V1" s="10"/>
      <c r="W1" s="10"/>
      <c r="X1" s="20" t="s">
        <v>93</v>
      </c>
    </row>
    <row r="2" spans="1:24" ht="44.25" customHeight="1" x14ac:dyDescent="0.25">
      <c r="A2" s="17"/>
      <c r="B2" s="15"/>
      <c r="C2" s="10"/>
      <c r="D2" s="16"/>
      <c r="E2" s="18"/>
      <c r="F2" s="12"/>
      <c r="G2" s="10"/>
      <c r="H2" s="12"/>
      <c r="I2" s="12"/>
      <c r="J2" s="12"/>
      <c r="K2" s="19"/>
      <c r="L2" s="19"/>
      <c r="M2" s="19"/>
      <c r="N2" s="20"/>
      <c r="O2" s="20"/>
      <c r="P2" s="11"/>
      <c r="Q2" s="9" t="s">
        <v>43</v>
      </c>
      <c r="R2" s="9" t="s">
        <v>18</v>
      </c>
      <c r="S2" s="9" t="s">
        <v>19</v>
      </c>
      <c r="T2" s="9" t="s">
        <v>20</v>
      </c>
      <c r="U2" s="8" t="s">
        <v>18</v>
      </c>
      <c r="V2" s="8" t="s">
        <v>19</v>
      </c>
      <c r="W2" s="8" t="s">
        <v>20</v>
      </c>
      <c r="X2" s="20"/>
    </row>
    <row r="3" spans="1:24" ht="62.25" customHeight="1" x14ac:dyDescent="0.25">
      <c r="A3" s="26" t="s">
        <v>55</v>
      </c>
      <c r="B3" s="27" t="s">
        <v>52</v>
      </c>
      <c r="C3" s="28">
        <v>44267</v>
      </c>
      <c r="D3" s="29" t="s">
        <v>63</v>
      </c>
      <c r="E3" s="27" t="s">
        <v>80</v>
      </c>
      <c r="F3" s="30" t="s">
        <v>81</v>
      </c>
      <c r="G3" s="28">
        <v>44302</v>
      </c>
      <c r="H3" s="27" t="s">
        <v>73</v>
      </c>
      <c r="I3" s="29" t="s">
        <v>161</v>
      </c>
      <c r="J3" s="29" t="s">
        <v>54</v>
      </c>
      <c r="K3" s="31" t="e">
        <f>S3*#REF!</f>
        <v>#REF!</v>
      </c>
      <c r="L3" s="32">
        <v>6217442799.2600002</v>
      </c>
      <c r="M3" s="32">
        <v>18652328397.779999</v>
      </c>
      <c r="N3" s="29" t="s">
        <v>77</v>
      </c>
      <c r="O3" s="29" t="s">
        <v>76</v>
      </c>
      <c r="P3" s="33" t="s">
        <v>50</v>
      </c>
      <c r="Q3" s="31">
        <v>91066929</v>
      </c>
      <c r="R3" s="31" t="s">
        <v>66</v>
      </c>
      <c r="S3" s="31">
        <v>30355643</v>
      </c>
      <c r="T3" s="31">
        <v>30355643</v>
      </c>
      <c r="U3" s="28">
        <v>44378</v>
      </c>
      <c r="V3" s="28">
        <v>44651</v>
      </c>
      <c r="W3" s="28">
        <v>45016</v>
      </c>
      <c r="X3" s="34" t="s">
        <v>94</v>
      </c>
    </row>
    <row r="4" spans="1:24" ht="113.25" customHeight="1" x14ac:dyDescent="0.25">
      <c r="A4" s="26" t="s">
        <v>57</v>
      </c>
      <c r="B4" s="27" t="s">
        <v>53</v>
      </c>
      <c r="C4" s="28">
        <v>44267</v>
      </c>
      <c r="D4" s="29" t="s">
        <v>63</v>
      </c>
      <c r="E4" s="27" t="s">
        <v>82</v>
      </c>
      <c r="F4" s="30" t="s">
        <v>83</v>
      </c>
      <c r="G4" s="28">
        <v>44305</v>
      </c>
      <c r="H4" s="27" t="s">
        <v>74</v>
      </c>
      <c r="I4" s="4" t="s">
        <v>100</v>
      </c>
      <c r="J4" s="29" t="s">
        <v>56</v>
      </c>
      <c r="K4" s="31">
        <v>4514726372.6800003</v>
      </c>
      <c r="L4" s="32">
        <v>4514726372.6800003</v>
      </c>
      <c r="M4" s="32">
        <v>13544179118.040001</v>
      </c>
      <c r="N4" s="29" t="s">
        <v>60</v>
      </c>
      <c r="O4" s="29" t="s">
        <v>75</v>
      </c>
      <c r="P4" s="33" t="s">
        <v>50</v>
      </c>
      <c r="Q4" s="31">
        <v>44000322</v>
      </c>
      <c r="R4" s="31">
        <v>6360000</v>
      </c>
      <c r="S4" s="31">
        <v>4200000</v>
      </c>
      <c r="T4" s="31">
        <v>4106774</v>
      </c>
      <c r="U4" s="28">
        <v>44561</v>
      </c>
      <c r="V4" s="28">
        <v>44926</v>
      </c>
      <c r="W4" s="28">
        <v>45291</v>
      </c>
      <c r="X4" s="34" t="s">
        <v>94</v>
      </c>
    </row>
    <row r="5" spans="1:24" ht="61.5" customHeight="1" x14ac:dyDescent="0.25">
      <c r="A5" s="26" t="s">
        <v>834</v>
      </c>
      <c r="B5" s="27" t="s">
        <v>835</v>
      </c>
      <c r="C5" s="28">
        <v>44267</v>
      </c>
      <c r="D5" s="29" t="s">
        <v>63</v>
      </c>
      <c r="E5" s="27" t="s">
        <v>836</v>
      </c>
      <c r="F5" s="30" t="s">
        <v>837</v>
      </c>
      <c r="G5" s="28">
        <v>44306</v>
      </c>
      <c r="H5" s="27" t="s">
        <v>838</v>
      </c>
      <c r="I5" s="4" t="s">
        <v>104</v>
      </c>
      <c r="J5" s="29" t="s">
        <v>839</v>
      </c>
      <c r="K5" s="31">
        <v>2756348412.52</v>
      </c>
      <c r="L5" s="32">
        <v>2446268314.8600001</v>
      </c>
      <c r="M5" s="32">
        <v>7958965139.8999996</v>
      </c>
      <c r="N5" s="29" t="s">
        <v>840</v>
      </c>
      <c r="O5" s="29" t="s">
        <v>841</v>
      </c>
      <c r="P5" s="33" t="s">
        <v>50</v>
      </c>
      <c r="Q5" s="31">
        <f>R5+S5+T5</f>
        <v>39406670</v>
      </c>
      <c r="R5" s="31">
        <v>13647316</v>
      </c>
      <c r="S5" s="31">
        <v>12112038</v>
      </c>
      <c r="T5" s="31">
        <v>13647316</v>
      </c>
      <c r="U5" s="28">
        <v>44530</v>
      </c>
      <c r="V5" s="28">
        <v>44774</v>
      </c>
      <c r="W5" s="28">
        <v>45108</v>
      </c>
      <c r="X5" s="34" t="s">
        <v>94</v>
      </c>
    </row>
    <row r="6" spans="1:24" ht="44.25" customHeight="1" x14ac:dyDescent="0.25">
      <c r="A6" s="35" t="s">
        <v>67</v>
      </c>
      <c r="B6" s="27" t="s">
        <v>64</v>
      </c>
      <c r="C6" s="1">
        <v>44301</v>
      </c>
      <c r="D6" s="4" t="s">
        <v>63</v>
      </c>
      <c r="E6" s="6" t="s">
        <v>95</v>
      </c>
      <c r="F6" s="36" t="s">
        <v>96</v>
      </c>
      <c r="G6" s="1">
        <v>44368</v>
      </c>
      <c r="H6" s="6" t="s">
        <v>86</v>
      </c>
      <c r="I6" s="37" t="s">
        <v>100</v>
      </c>
      <c r="J6" s="2" t="s">
        <v>68</v>
      </c>
      <c r="K6" s="3">
        <v>234317302.96000001</v>
      </c>
      <c r="L6" s="9">
        <v>234317302.96000001</v>
      </c>
      <c r="M6" s="9">
        <v>702951908.88</v>
      </c>
      <c r="N6" s="2" t="s">
        <v>87</v>
      </c>
      <c r="O6" s="2" t="s">
        <v>88</v>
      </c>
      <c r="P6" s="5" t="s">
        <v>69</v>
      </c>
      <c r="Q6" s="3">
        <v>372072</v>
      </c>
      <c r="R6" s="3">
        <v>124024</v>
      </c>
      <c r="S6" s="3">
        <v>124024</v>
      </c>
      <c r="T6" s="3">
        <v>124024</v>
      </c>
      <c r="U6" s="1">
        <v>44392</v>
      </c>
      <c r="V6" s="1">
        <v>44652</v>
      </c>
      <c r="W6" s="1">
        <v>45017</v>
      </c>
      <c r="X6" s="34" t="s">
        <v>94</v>
      </c>
    </row>
    <row r="7" spans="1:24" ht="44.25" customHeight="1" x14ac:dyDescent="0.25">
      <c r="A7" s="35" t="s">
        <v>70</v>
      </c>
      <c r="B7" s="27" t="s">
        <v>65</v>
      </c>
      <c r="C7" s="1">
        <v>44301</v>
      </c>
      <c r="D7" s="4" t="s">
        <v>63</v>
      </c>
      <c r="E7" s="6" t="s">
        <v>97</v>
      </c>
      <c r="F7" s="36" t="s">
        <v>98</v>
      </c>
      <c r="G7" s="1">
        <v>44368</v>
      </c>
      <c r="H7" s="6" t="s">
        <v>89</v>
      </c>
      <c r="I7" s="37" t="s">
        <v>100</v>
      </c>
      <c r="J7" s="2" t="s">
        <v>71</v>
      </c>
      <c r="K7" s="3">
        <v>188459323.84</v>
      </c>
      <c r="L7" s="9">
        <v>188459323.84</v>
      </c>
      <c r="M7" s="9">
        <v>565377971.51999998</v>
      </c>
      <c r="N7" s="2" t="s">
        <v>90</v>
      </c>
      <c r="O7" s="2" t="s">
        <v>91</v>
      </c>
      <c r="P7" s="5" t="s">
        <v>69</v>
      </c>
      <c r="Q7" s="3">
        <v>541218</v>
      </c>
      <c r="R7" s="3">
        <v>180406</v>
      </c>
      <c r="S7" s="3">
        <v>180406</v>
      </c>
      <c r="T7" s="3">
        <v>180406</v>
      </c>
      <c r="U7" s="1">
        <v>44392</v>
      </c>
      <c r="V7" s="1">
        <v>44652</v>
      </c>
      <c r="W7" s="1">
        <v>45017</v>
      </c>
      <c r="X7" s="34" t="s">
        <v>94</v>
      </c>
    </row>
    <row r="8" spans="1:24" ht="63" customHeight="1" x14ac:dyDescent="0.25">
      <c r="A8" s="35" t="s">
        <v>136</v>
      </c>
      <c r="B8" s="6" t="s">
        <v>137</v>
      </c>
      <c r="C8" s="1">
        <v>44446</v>
      </c>
      <c r="D8" s="4" t="s">
        <v>63</v>
      </c>
      <c r="E8" s="6" t="s">
        <v>190</v>
      </c>
      <c r="F8" s="36" t="s">
        <v>191</v>
      </c>
      <c r="G8" s="1">
        <v>44476</v>
      </c>
      <c r="H8" s="6" t="s">
        <v>192</v>
      </c>
      <c r="I8" s="2" t="s">
        <v>100</v>
      </c>
      <c r="J8" s="2" t="s">
        <v>135</v>
      </c>
      <c r="K8" s="3">
        <v>493873856.39999998</v>
      </c>
      <c r="L8" s="9">
        <f>K8</f>
        <v>493873856.39999998</v>
      </c>
      <c r="M8" s="9">
        <v>493873856.39999998</v>
      </c>
      <c r="N8" s="2" t="s">
        <v>186</v>
      </c>
      <c r="O8" s="2" t="s">
        <v>168</v>
      </c>
      <c r="P8" s="5" t="s">
        <v>59</v>
      </c>
      <c r="Q8" s="3">
        <v>13044740</v>
      </c>
      <c r="R8" s="3">
        <v>13044740</v>
      </c>
      <c r="S8" s="3"/>
      <c r="T8" s="3"/>
      <c r="U8" s="1">
        <v>44576</v>
      </c>
      <c r="V8" s="1"/>
      <c r="W8" s="1"/>
      <c r="X8" s="7" t="s">
        <v>1531</v>
      </c>
    </row>
    <row r="9" spans="1:24" ht="63" customHeight="1" x14ac:dyDescent="0.25">
      <c r="A9" s="35" t="s">
        <v>139</v>
      </c>
      <c r="B9" s="6" t="s">
        <v>138</v>
      </c>
      <c r="C9" s="1">
        <v>44446</v>
      </c>
      <c r="D9" s="4" t="s">
        <v>63</v>
      </c>
      <c r="E9" s="6" t="s">
        <v>162</v>
      </c>
      <c r="F9" s="36" t="s">
        <v>163</v>
      </c>
      <c r="G9" s="1">
        <v>44477</v>
      </c>
      <c r="H9" s="6" t="s">
        <v>164</v>
      </c>
      <c r="I9" s="2" t="s">
        <v>100</v>
      </c>
      <c r="J9" s="2" t="s">
        <v>135</v>
      </c>
      <c r="K9" s="3">
        <v>492055062</v>
      </c>
      <c r="L9" s="9">
        <f>K9</f>
        <v>492055062</v>
      </c>
      <c r="M9" s="9">
        <v>492055062</v>
      </c>
      <c r="N9" s="2" t="s">
        <v>186</v>
      </c>
      <c r="O9" s="2" t="s">
        <v>168</v>
      </c>
      <c r="P9" s="5" t="s">
        <v>59</v>
      </c>
      <c r="Q9" s="3">
        <v>12996700</v>
      </c>
      <c r="R9" s="3">
        <v>12996700</v>
      </c>
      <c r="S9" s="3"/>
      <c r="T9" s="3"/>
      <c r="U9" s="1">
        <v>44576</v>
      </c>
      <c r="V9" s="1"/>
      <c r="W9" s="1"/>
      <c r="X9" s="7" t="s">
        <v>1531</v>
      </c>
    </row>
    <row r="10" spans="1:24" ht="63" customHeight="1" x14ac:dyDescent="0.25">
      <c r="A10" s="35" t="s">
        <v>141</v>
      </c>
      <c r="B10" s="6" t="s">
        <v>140</v>
      </c>
      <c r="C10" s="1">
        <v>44446</v>
      </c>
      <c r="D10" s="4" t="s">
        <v>63</v>
      </c>
      <c r="E10" s="6" t="s">
        <v>183</v>
      </c>
      <c r="F10" s="36" t="s">
        <v>184</v>
      </c>
      <c r="G10" s="1">
        <v>44476</v>
      </c>
      <c r="H10" s="6" t="s">
        <v>185</v>
      </c>
      <c r="I10" s="2" t="s">
        <v>100</v>
      </c>
      <c r="J10" s="2" t="s">
        <v>135</v>
      </c>
      <c r="K10" s="3">
        <v>497500655.10000002</v>
      </c>
      <c r="L10" s="9">
        <f>K10</f>
        <v>497500655.10000002</v>
      </c>
      <c r="M10" s="9">
        <v>497500655.10000002</v>
      </c>
      <c r="N10" s="2" t="s">
        <v>186</v>
      </c>
      <c r="O10" s="2" t="s">
        <v>168</v>
      </c>
      <c r="P10" s="5" t="s">
        <v>59</v>
      </c>
      <c r="Q10" s="3">
        <v>13140535</v>
      </c>
      <c r="R10" s="3">
        <v>13140535</v>
      </c>
      <c r="S10" s="3"/>
      <c r="T10" s="3"/>
      <c r="U10" s="1">
        <v>44576</v>
      </c>
      <c r="V10" s="1"/>
      <c r="W10" s="1"/>
      <c r="X10" s="7" t="s">
        <v>1531</v>
      </c>
    </row>
    <row r="11" spans="1:24" ht="94.5" x14ac:dyDescent="0.25">
      <c r="A11" s="35" t="s">
        <v>1107</v>
      </c>
      <c r="B11" s="6" t="s">
        <v>1124</v>
      </c>
      <c r="C11" s="1">
        <v>44599</v>
      </c>
      <c r="D11" s="4" t="s">
        <v>63</v>
      </c>
      <c r="E11" s="6" t="s">
        <v>2200</v>
      </c>
      <c r="F11" s="40" t="s">
        <v>1889</v>
      </c>
      <c r="G11" s="1">
        <v>44629</v>
      </c>
      <c r="H11" s="4" t="s">
        <v>1670</v>
      </c>
      <c r="I11" s="2" t="s">
        <v>622</v>
      </c>
      <c r="J11" s="2" t="s">
        <v>862</v>
      </c>
      <c r="K11" s="3">
        <v>583825579.20000005</v>
      </c>
      <c r="L11" s="9">
        <f t="shared" ref="L11:M16" si="0">K11</f>
        <v>583825579.20000005</v>
      </c>
      <c r="M11" s="9">
        <f t="shared" si="0"/>
        <v>583825579.20000005</v>
      </c>
      <c r="N11" s="2" t="s">
        <v>1672</v>
      </c>
      <c r="O11" s="2" t="s">
        <v>1673</v>
      </c>
      <c r="P11" s="4" t="s">
        <v>69</v>
      </c>
      <c r="Q11" s="3">
        <f t="shared" ref="Q11:Q19" si="1">R11+S11+T11</f>
        <v>5320080</v>
      </c>
      <c r="R11" s="3">
        <v>1555560</v>
      </c>
      <c r="S11" s="3">
        <v>3764520</v>
      </c>
      <c r="T11" s="3"/>
      <c r="U11" s="1">
        <v>44652</v>
      </c>
      <c r="V11" s="1">
        <v>44774</v>
      </c>
      <c r="W11" s="1"/>
      <c r="X11" s="2" t="s">
        <v>94</v>
      </c>
    </row>
    <row r="12" spans="1:24" ht="75" x14ac:dyDescent="0.25">
      <c r="A12" s="35" t="s">
        <v>1112</v>
      </c>
      <c r="B12" s="6" t="s">
        <v>1122</v>
      </c>
      <c r="C12" s="1">
        <v>44599</v>
      </c>
      <c r="D12" s="4" t="s">
        <v>63</v>
      </c>
      <c r="E12" s="6" t="s">
        <v>2202</v>
      </c>
      <c r="F12" s="40" t="s">
        <v>1939</v>
      </c>
      <c r="G12" s="1">
        <v>44629</v>
      </c>
      <c r="H12" s="4" t="s">
        <v>1671</v>
      </c>
      <c r="I12" s="2" t="s">
        <v>622</v>
      </c>
      <c r="J12" s="2" t="s">
        <v>855</v>
      </c>
      <c r="K12" s="3">
        <v>310688549.10000002</v>
      </c>
      <c r="L12" s="9">
        <f t="shared" si="0"/>
        <v>310688549.10000002</v>
      </c>
      <c r="M12" s="9">
        <f t="shared" si="0"/>
        <v>310688549.10000002</v>
      </c>
      <c r="N12" s="2" t="s">
        <v>1674</v>
      </c>
      <c r="O12" s="2" t="s">
        <v>1675</v>
      </c>
      <c r="P12" s="4" t="s">
        <v>69</v>
      </c>
      <c r="Q12" s="3">
        <f t="shared" si="1"/>
        <v>3476430</v>
      </c>
      <c r="R12" s="3">
        <v>960210</v>
      </c>
      <c r="S12" s="3">
        <v>2516220</v>
      </c>
      <c r="T12" s="3"/>
      <c r="U12" s="1">
        <v>44652</v>
      </c>
      <c r="V12" s="1">
        <v>44774</v>
      </c>
      <c r="W12" s="1"/>
      <c r="X12" s="2" t="s">
        <v>94</v>
      </c>
    </row>
    <row r="13" spans="1:24" ht="75" x14ac:dyDescent="0.25">
      <c r="A13" s="35" t="s">
        <v>1109</v>
      </c>
      <c r="B13" s="6" t="s">
        <v>1121</v>
      </c>
      <c r="C13" s="1">
        <v>44599</v>
      </c>
      <c r="D13" s="4" t="s">
        <v>63</v>
      </c>
      <c r="E13" s="6" t="s">
        <v>2203</v>
      </c>
      <c r="F13" s="40" t="s">
        <v>2054</v>
      </c>
      <c r="G13" s="1">
        <v>44637</v>
      </c>
      <c r="H13" s="4" t="s">
        <v>2055</v>
      </c>
      <c r="I13" s="2" t="s">
        <v>100</v>
      </c>
      <c r="J13" s="2" t="s">
        <v>2056</v>
      </c>
      <c r="K13" s="3">
        <v>862586620.55999994</v>
      </c>
      <c r="L13" s="9">
        <f t="shared" si="0"/>
        <v>862586620.55999994</v>
      </c>
      <c r="M13" s="9">
        <f t="shared" si="0"/>
        <v>862586620.55999994</v>
      </c>
      <c r="N13" s="2" t="s">
        <v>2057</v>
      </c>
      <c r="O13" s="2" t="s">
        <v>670</v>
      </c>
      <c r="P13" s="4" t="s">
        <v>69</v>
      </c>
      <c r="Q13" s="3">
        <f t="shared" si="1"/>
        <v>383544</v>
      </c>
      <c r="R13" s="3">
        <v>383544</v>
      </c>
      <c r="S13" s="3"/>
      <c r="T13" s="3"/>
      <c r="U13" s="1">
        <v>44652</v>
      </c>
      <c r="V13" s="1"/>
      <c r="W13" s="1"/>
      <c r="X13" s="2" t="s">
        <v>94</v>
      </c>
    </row>
    <row r="14" spans="1:24" ht="94.5" x14ac:dyDescent="0.25">
      <c r="A14" s="35" t="s">
        <v>1088</v>
      </c>
      <c r="B14" s="6" t="s">
        <v>1119</v>
      </c>
      <c r="C14" s="1">
        <v>44599</v>
      </c>
      <c r="D14" s="4" t="s">
        <v>63</v>
      </c>
      <c r="E14" s="6" t="s">
        <v>1941</v>
      </c>
      <c r="F14" s="40" t="s">
        <v>1940</v>
      </c>
      <c r="G14" s="1">
        <v>44630</v>
      </c>
      <c r="H14" s="6" t="s">
        <v>1747</v>
      </c>
      <c r="I14" s="2" t="s">
        <v>622</v>
      </c>
      <c r="J14" s="2" t="s">
        <v>972</v>
      </c>
      <c r="K14" s="3">
        <v>1042883730</v>
      </c>
      <c r="L14" s="9">
        <f t="shared" si="0"/>
        <v>1042883730</v>
      </c>
      <c r="M14" s="9">
        <f t="shared" si="0"/>
        <v>1042883730</v>
      </c>
      <c r="N14" s="2" t="s">
        <v>1748</v>
      </c>
      <c r="O14" s="2" t="s">
        <v>1749</v>
      </c>
      <c r="P14" s="4" t="s">
        <v>69</v>
      </c>
      <c r="Q14" s="3">
        <f t="shared" si="1"/>
        <v>5774550</v>
      </c>
      <c r="R14" s="3">
        <v>1417920</v>
      </c>
      <c r="S14" s="3">
        <v>4356630</v>
      </c>
      <c r="T14" s="3"/>
      <c r="U14" s="1">
        <v>44652</v>
      </c>
      <c r="V14" s="1">
        <v>44774</v>
      </c>
      <c r="W14" s="1"/>
      <c r="X14" s="2" t="s">
        <v>94</v>
      </c>
    </row>
    <row r="15" spans="1:24" ht="94.5" x14ac:dyDescent="0.25">
      <c r="A15" s="35" t="s">
        <v>1093</v>
      </c>
      <c r="B15" s="6" t="s">
        <v>1118</v>
      </c>
      <c r="C15" s="1">
        <v>44599</v>
      </c>
      <c r="D15" s="4" t="s">
        <v>63</v>
      </c>
      <c r="E15" s="6" t="s">
        <v>2205</v>
      </c>
      <c r="F15" s="40" t="s">
        <v>1944</v>
      </c>
      <c r="G15" s="1">
        <v>44636</v>
      </c>
      <c r="H15" s="4" t="s">
        <v>1945</v>
      </c>
      <c r="I15" s="2" t="s">
        <v>622</v>
      </c>
      <c r="J15" s="52" t="s">
        <v>866</v>
      </c>
      <c r="K15" s="3">
        <v>662615323.70000005</v>
      </c>
      <c r="L15" s="9">
        <f t="shared" si="0"/>
        <v>662615323.70000005</v>
      </c>
      <c r="M15" s="9">
        <f t="shared" si="0"/>
        <v>662615323.70000005</v>
      </c>
      <c r="N15" s="2" t="s">
        <v>1946</v>
      </c>
      <c r="O15" s="2" t="s">
        <v>1947</v>
      </c>
      <c r="P15" s="4" t="s">
        <v>69</v>
      </c>
      <c r="Q15" s="3">
        <f t="shared" si="1"/>
        <v>23809390</v>
      </c>
      <c r="R15" s="3">
        <v>13683540</v>
      </c>
      <c r="S15" s="3">
        <v>10125850</v>
      </c>
      <c r="T15" s="3"/>
      <c r="U15" s="1">
        <v>44682</v>
      </c>
      <c r="V15" s="1">
        <v>44774</v>
      </c>
      <c r="W15" s="1"/>
      <c r="X15" s="2" t="s">
        <v>94</v>
      </c>
    </row>
    <row r="16" spans="1:24" ht="75" x14ac:dyDescent="0.25">
      <c r="A16" s="35" t="s">
        <v>1099</v>
      </c>
      <c r="B16" s="6" t="s">
        <v>1138</v>
      </c>
      <c r="C16" s="1">
        <v>44599</v>
      </c>
      <c r="D16" s="4" t="s">
        <v>63</v>
      </c>
      <c r="E16" s="6" t="s">
        <v>1949</v>
      </c>
      <c r="F16" s="40" t="s">
        <v>1948</v>
      </c>
      <c r="G16" s="1">
        <v>44622</v>
      </c>
      <c r="H16" s="4" t="s">
        <v>1547</v>
      </c>
      <c r="I16" s="2" t="s">
        <v>100</v>
      </c>
      <c r="J16" s="2" t="s">
        <v>880</v>
      </c>
      <c r="K16" s="3">
        <v>62240824.799999997</v>
      </c>
      <c r="L16" s="9">
        <f t="shared" si="0"/>
        <v>62240824.799999997</v>
      </c>
      <c r="M16" s="9">
        <f t="shared" si="0"/>
        <v>62240824.799999997</v>
      </c>
      <c r="N16" s="2" t="s">
        <v>1546</v>
      </c>
      <c r="O16" s="2" t="s">
        <v>670</v>
      </c>
      <c r="P16" s="4" t="s">
        <v>69</v>
      </c>
      <c r="Q16" s="3">
        <f t="shared" si="1"/>
        <v>7918680</v>
      </c>
      <c r="R16" s="3">
        <v>4549320</v>
      </c>
      <c r="S16" s="3">
        <v>3369360</v>
      </c>
      <c r="T16" s="3"/>
      <c r="U16" s="1">
        <v>44652</v>
      </c>
      <c r="V16" s="1">
        <v>44774</v>
      </c>
      <c r="W16" s="1"/>
      <c r="X16" s="2" t="s">
        <v>94</v>
      </c>
    </row>
    <row r="17" spans="1:24" ht="75" x14ac:dyDescent="0.25">
      <c r="A17" s="35" t="s">
        <v>1095</v>
      </c>
      <c r="B17" s="6" t="s">
        <v>1136</v>
      </c>
      <c r="C17" s="1">
        <v>44599</v>
      </c>
      <c r="D17" s="4" t="s">
        <v>63</v>
      </c>
      <c r="E17" s="6" t="s">
        <v>1953</v>
      </c>
      <c r="F17" s="40" t="s">
        <v>1952</v>
      </c>
      <c r="G17" s="1">
        <v>44622</v>
      </c>
      <c r="H17" s="6" t="s">
        <v>1548</v>
      </c>
      <c r="I17" s="2" t="s">
        <v>104</v>
      </c>
      <c r="J17" s="2" t="s">
        <v>973</v>
      </c>
      <c r="K17" s="3">
        <v>41124002.399999999</v>
      </c>
      <c r="L17" s="9">
        <f t="shared" ref="L17:M37" si="2">K17</f>
        <v>41124002.399999999</v>
      </c>
      <c r="M17" s="9">
        <f t="shared" si="2"/>
        <v>41124002.399999999</v>
      </c>
      <c r="N17" s="2" t="s">
        <v>1555</v>
      </c>
      <c r="O17" s="2" t="s">
        <v>748</v>
      </c>
      <c r="P17" s="4" t="s">
        <v>69</v>
      </c>
      <c r="Q17" s="3">
        <f t="shared" si="1"/>
        <v>256560</v>
      </c>
      <c r="R17" s="3">
        <v>194880</v>
      </c>
      <c r="S17" s="3">
        <v>61680</v>
      </c>
      <c r="T17" s="3"/>
      <c r="U17" s="1">
        <v>44713</v>
      </c>
      <c r="V17" s="1">
        <v>44880</v>
      </c>
      <c r="W17" s="1"/>
      <c r="X17" s="2" t="s">
        <v>94</v>
      </c>
    </row>
    <row r="18" spans="1:24" ht="75" x14ac:dyDescent="0.25">
      <c r="A18" s="35" t="s">
        <v>1108</v>
      </c>
      <c r="B18" s="6" t="s">
        <v>1135</v>
      </c>
      <c r="C18" s="1">
        <v>44599</v>
      </c>
      <c r="D18" s="4" t="s">
        <v>63</v>
      </c>
      <c r="E18" s="6" t="s">
        <v>1955</v>
      </c>
      <c r="F18" s="40" t="s">
        <v>1954</v>
      </c>
      <c r="G18" s="1">
        <v>44622</v>
      </c>
      <c r="H18" s="6" t="s">
        <v>1554</v>
      </c>
      <c r="I18" s="2" t="s">
        <v>104</v>
      </c>
      <c r="J18" s="2" t="s">
        <v>860</v>
      </c>
      <c r="K18" s="3">
        <v>148929694.47999999</v>
      </c>
      <c r="L18" s="9">
        <f t="shared" si="2"/>
        <v>148929694.47999999</v>
      </c>
      <c r="M18" s="9">
        <f t="shared" si="2"/>
        <v>148929694.47999999</v>
      </c>
      <c r="N18" s="2" t="s">
        <v>1557</v>
      </c>
      <c r="O18" s="2" t="s">
        <v>670</v>
      </c>
      <c r="P18" s="4" t="s">
        <v>69</v>
      </c>
      <c r="Q18" s="3">
        <f t="shared" si="1"/>
        <v>99764</v>
      </c>
      <c r="R18" s="3">
        <v>99764</v>
      </c>
      <c r="S18" s="3"/>
      <c r="T18" s="3"/>
      <c r="U18" s="1">
        <v>44652</v>
      </c>
      <c r="V18" s="1"/>
      <c r="W18" s="1"/>
      <c r="X18" s="2" t="s">
        <v>94</v>
      </c>
    </row>
    <row r="19" spans="1:24" ht="75" x14ac:dyDescent="0.25">
      <c r="A19" s="35" t="s">
        <v>1100</v>
      </c>
      <c r="B19" s="6" t="s">
        <v>1134</v>
      </c>
      <c r="C19" s="1">
        <v>44599</v>
      </c>
      <c r="D19" s="4" t="s">
        <v>63</v>
      </c>
      <c r="E19" s="6" t="s">
        <v>1957</v>
      </c>
      <c r="F19" s="40" t="s">
        <v>1956</v>
      </c>
      <c r="G19" s="1">
        <v>44623</v>
      </c>
      <c r="H19" s="6" t="s">
        <v>1576</v>
      </c>
      <c r="I19" s="2" t="s">
        <v>622</v>
      </c>
      <c r="J19" s="2" t="s">
        <v>868</v>
      </c>
      <c r="K19" s="3">
        <v>3358649</v>
      </c>
      <c r="L19" s="9">
        <f t="shared" si="2"/>
        <v>3358649</v>
      </c>
      <c r="M19" s="9">
        <f t="shared" si="2"/>
        <v>3358649</v>
      </c>
      <c r="N19" s="2" t="s">
        <v>1578</v>
      </c>
      <c r="O19" s="2" t="s">
        <v>849</v>
      </c>
      <c r="P19" s="4" t="s">
        <v>49</v>
      </c>
      <c r="Q19" s="3">
        <f t="shared" si="1"/>
        <v>3535420</v>
      </c>
      <c r="R19" s="3">
        <v>2031840</v>
      </c>
      <c r="S19" s="3">
        <v>1503580</v>
      </c>
      <c r="T19" s="3"/>
      <c r="U19" s="1">
        <v>44652</v>
      </c>
      <c r="V19" s="1">
        <v>44774</v>
      </c>
      <c r="W19" s="1"/>
      <c r="X19" s="2" t="s">
        <v>94</v>
      </c>
    </row>
    <row r="20" spans="1:24" ht="75" x14ac:dyDescent="0.2">
      <c r="A20" s="35" t="s">
        <v>1092</v>
      </c>
      <c r="B20" s="6" t="s">
        <v>1132</v>
      </c>
      <c r="C20" s="1">
        <v>44599</v>
      </c>
      <c r="D20" s="4" t="s">
        <v>63</v>
      </c>
      <c r="E20" s="6" t="s">
        <v>1961</v>
      </c>
      <c r="F20" s="40" t="s">
        <v>1960</v>
      </c>
      <c r="G20" s="1">
        <v>44622</v>
      </c>
      <c r="H20" s="6" t="s">
        <v>1550</v>
      </c>
      <c r="I20" s="53" t="s">
        <v>100</v>
      </c>
      <c r="J20" s="54" t="s">
        <v>854</v>
      </c>
      <c r="K20" s="3">
        <v>169174882.80000001</v>
      </c>
      <c r="L20" s="9">
        <f t="shared" si="2"/>
        <v>169174882.80000001</v>
      </c>
      <c r="M20" s="9">
        <f t="shared" si="2"/>
        <v>169174882.80000001</v>
      </c>
      <c r="N20" s="2" t="s">
        <v>60</v>
      </c>
      <c r="O20" s="2" t="s">
        <v>1556</v>
      </c>
      <c r="P20" s="4" t="s">
        <v>69</v>
      </c>
      <c r="Q20" s="3">
        <f t="shared" ref="Q20:Q49" si="3">R20+S20+T20</f>
        <v>1323540</v>
      </c>
      <c r="R20" s="3">
        <v>323460</v>
      </c>
      <c r="S20" s="3">
        <v>1000080</v>
      </c>
      <c r="T20" s="3"/>
      <c r="U20" s="1">
        <v>44652</v>
      </c>
      <c r="V20" s="1">
        <v>44743</v>
      </c>
      <c r="W20" s="1"/>
      <c r="X20" s="2" t="s">
        <v>94</v>
      </c>
    </row>
    <row r="21" spans="1:24" ht="75" x14ac:dyDescent="0.25">
      <c r="A21" s="35" t="s">
        <v>1091</v>
      </c>
      <c r="B21" s="6" t="s">
        <v>1131</v>
      </c>
      <c r="C21" s="1">
        <v>44599</v>
      </c>
      <c r="D21" s="4" t="s">
        <v>63</v>
      </c>
      <c r="E21" s="6" t="s">
        <v>1963</v>
      </c>
      <c r="F21" s="40" t="s">
        <v>1962</v>
      </c>
      <c r="G21" s="1">
        <v>44622</v>
      </c>
      <c r="H21" s="6" t="s">
        <v>1551</v>
      </c>
      <c r="I21" s="53" t="s">
        <v>100</v>
      </c>
      <c r="J21" s="2" t="s">
        <v>867</v>
      </c>
      <c r="K21" s="3">
        <v>81586985.480000004</v>
      </c>
      <c r="L21" s="9">
        <f t="shared" si="2"/>
        <v>81586985.480000004</v>
      </c>
      <c r="M21" s="9">
        <f t="shared" si="2"/>
        <v>81586985.480000004</v>
      </c>
      <c r="N21" s="2" t="s">
        <v>1559</v>
      </c>
      <c r="O21" s="2" t="s">
        <v>670</v>
      </c>
      <c r="P21" s="4"/>
      <c r="Q21" s="3">
        <f t="shared" si="3"/>
        <v>28028</v>
      </c>
      <c r="R21" s="3">
        <v>28028</v>
      </c>
      <c r="S21" s="3"/>
      <c r="T21" s="3"/>
      <c r="U21" s="1">
        <v>44652</v>
      </c>
      <c r="V21" s="1"/>
      <c r="W21" s="1"/>
      <c r="X21" s="2" t="s">
        <v>94</v>
      </c>
    </row>
    <row r="22" spans="1:24" ht="75" x14ac:dyDescent="0.25">
      <c r="A22" s="35" t="s">
        <v>1087</v>
      </c>
      <c r="B22" s="6" t="s">
        <v>1130</v>
      </c>
      <c r="C22" s="1">
        <v>44599</v>
      </c>
      <c r="D22" s="4" t="s">
        <v>63</v>
      </c>
      <c r="E22" s="6" t="s">
        <v>1965</v>
      </c>
      <c r="F22" s="40" t="s">
        <v>1964</v>
      </c>
      <c r="G22" s="1">
        <v>44623</v>
      </c>
      <c r="H22" s="6" t="s">
        <v>1577</v>
      </c>
      <c r="I22" s="53" t="s">
        <v>622</v>
      </c>
      <c r="J22" s="2" t="s">
        <v>857</v>
      </c>
      <c r="K22" s="3">
        <v>3142560.48</v>
      </c>
      <c r="L22" s="9">
        <f t="shared" si="2"/>
        <v>3142560.48</v>
      </c>
      <c r="M22" s="9">
        <f t="shared" si="2"/>
        <v>3142560.48</v>
      </c>
      <c r="N22" s="2" t="s">
        <v>1579</v>
      </c>
      <c r="O22" s="2" t="s">
        <v>849</v>
      </c>
      <c r="P22" s="4" t="s">
        <v>49</v>
      </c>
      <c r="Q22" s="3">
        <f t="shared" si="3"/>
        <v>6547001</v>
      </c>
      <c r="R22" s="3">
        <v>2126158</v>
      </c>
      <c r="S22" s="3">
        <v>4420843</v>
      </c>
      <c r="T22" s="3"/>
      <c r="U22" s="1">
        <v>44652</v>
      </c>
      <c r="V22" s="1">
        <v>44743</v>
      </c>
      <c r="W22" s="1"/>
      <c r="X22" s="2" t="s">
        <v>94</v>
      </c>
    </row>
    <row r="23" spans="1:24" ht="75" x14ac:dyDescent="0.25">
      <c r="A23" s="35" t="s">
        <v>1096</v>
      </c>
      <c r="B23" s="6" t="s">
        <v>1174</v>
      </c>
      <c r="C23" s="1">
        <v>44600</v>
      </c>
      <c r="D23" s="4" t="s">
        <v>63</v>
      </c>
      <c r="E23" s="6" t="s">
        <v>1967</v>
      </c>
      <c r="F23" s="40" t="s">
        <v>1966</v>
      </c>
      <c r="G23" s="1">
        <v>44622</v>
      </c>
      <c r="H23" s="6" t="s">
        <v>1552</v>
      </c>
      <c r="I23" s="2" t="s">
        <v>100</v>
      </c>
      <c r="J23" s="2" t="s">
        <v>864</v>
      </c>
      <c r="K23" s="3">
        <v>157690.29999999999</v>
      </c>
      <c r="L23" s="9">
        <f t="shared" si="2"/>
        <v>157690.29999999999</v>
      </c>
      <c r="M23" s="9">
        <f t="shared" si="2"/>
        <v>157690.29999999999</v>
      </c>
      <c r="N23" s="2" t="s">
        <v>1546</v>
      </c>
      <c r="O23" s="2" t="s">
        <v>670</v>
      </c>
      <c r="P23" s="4" t="s">
        <v>69</v>
      </c>
      <c r="Q23" s="3">
        <f t="shared" si="3"/>
        <v>25070</v>
      </c>
      <c r="R23" s="3">
        <v>14400</v>
      </c>
      <c r="S23" s="3">
        <v>10670</v>
      </c>
      <c r="T23" s="3"/>
      <c r="U23" s="1">
        <v>44652</v>
      </c>
      <c r="V23" s="1">
        <v>44774</v>
      </c>
      <c r="W23" s="1"/>
      <c r="X23" s="2" t="s">
        <v>94</v>
      </c>
    </row>
    <row r="24" spans="1:24" ht="75" x14ac:dyDescent="0.25">
      <c r="A24" s="35" t="s">
        <v>1103</v>
      </c>
      <c r="B24" s="6" t="s">
        <v>1173</v>
      </c>
      <c r="C24" s="1">
        <v>44600</v>
      </c>
      <c r="D24" s="4" t="s">
        <v>63</v>
      </c>
      <c r="E24" s="6" t="s">
        <v>1969</v>
      </c>
      <c r="F24" s="40" t="s">
        <v>1968</v>
      </c>
      <c r="G24" s="1">
        <v>44625</v>
      </c>
      <c r="H24" s="4" t="s">
        <v>1633</v>
      </c>
      <c r="I24" s="2" t="s">
        <v>104</v>
      </c>
      <c r="J24" s="2" t="s">
        <v>1102</v>
      </c>
      <c r="K24" s="3">
        <v>6620839.2000000002</v>
      </c>
      <c r="L24" s="9">
        <f t="shared" si="2"/>
        <v>6620839.2000000002</v>
      </c>
      <c r="M24" s="9">
        <f t="shared" si="2"/>
        <v>6620839.2000000002</v>
      </c>
      <c r="N24" s="2" t="s">
        <v>1555</v>
      </c>
      <c r="O24" s="2" t="s">
        <v>748</v>
      </c>
      <c r="P24" s="4" t="s">
        <v>69</v>
      </c>
      <c r="Q24" s="3">
        <f t="shared" si="3"/>
        <v>102840</v>
      </c>
      <c r="R24" s="3">
        <v>102840</v>
      </c>
      <c r="S24" s="3"/>
      <c r="T24" s="3"/>
      <c r="U24" s="1">
        <v>44713</v>
      </c>
      <c r="V24" s="1"/>
      <c r="W24" s="1"/>
      <c r="X24" s="2" t="s">
        <v>94</v>
      </c>
    </row>
    <row r="25" spans="1:24" ht="75" x14ac:dyDescent="0.25">
      <c r="A25" s="35" t="s">
        <v>1098</v>
      </c>
      <c r="B25" s="6" t="s">
        <v>1172</v>
      </c>
      <c r="C25" s="1">
        <v>44600</v>
      </c>
      <c r="D25" s="4" t="s">
        <v>63</v>
      </c>
      <c r="E25" s="6" t="s">
        <v>1971</v>
      </c>
      <c r="F25" s="40" t="s">
        <v>1970</v>
      </c>
      <c r="G25" s="1">
        <v>44622</v>
      </c>
      <c r="H25" s="6" t="s">
        <v>1553</v>
      </c>
      <c r="I25" s="53" t="s">
        <v>100</v>
      </c>
      <c r="J25" s="2" t="s">
        <v>861</v>
      </c>
      <c r="K25" s="3">
        <v>318044.3</v>
      </c>
      <c r="L25" s="9">
        <f t="shared" si="2"/>
        <v>318044.3</v>
      </c>
      <c r="M25" s="9">
        <f t="shared" si="2"/>
        <v>318044.3</v>
      </c>
      <c r="N25" s="2" t="s">
        <v>1546</v>
      </c>
      <c r="O25" s="2" t="s">
        <v>670</v>
      </c>
      <c r="P25" s="4" t="s">
        <v>69</v>
      </c>
      <c r="Q25" s="3">
        <f t="shared" si="3"/>
        <v>96670</v>
      </c>
      <c r="R25" s="3">
        <v>55500</v>
      </c>
      <c r="S25" s="3">
        <v>41170</v>
      </c>
      <c r="T25" s="3"/>
      <c r="U25" s="1">
        <v>44652</v>
      </c>
      <c r="V25" s="1">
        <v>44774</v>
      </c>
      <c r="W25" s="1"/>
      <c r="X25" s="2" t="s">
        <v>94</v>
      </c>
    </row>
    <row r="26" spans="1:24" ht="47.25" x14ac:dyDescent="0.25">
      <c r="A26" s="35" t="s">
        <v>1101</v>
      </c>
      <c r="B26" s="6" t="s">
        <v>1176</v>
      </c>
      <c r="C26" s="1">
        <v>44600</v>
      </c>
      <c r="D26" s="4" t="s">
        <v>63</v>
      </c>
      <c r="E26" s="6" t="s">
        <v>641</v>
      </c>
      <c r="F26" s="2" t="s">
        <v>641</v>
      </c>
      <c r="G26" s="1" t="s">
        <v>641</v>
      </c>
      <c r="H26" s="4" t="s">
        <v>641</v>
      </c>
      <c r="I26" s="2" t="s">
        <v>641</v>
      </c>
      <c r="J26" s="2" t="s">
        <v>869</v>
      </c>
      <c r="K26" s="3"/>
      <c r="L26" s="9">
        <f t="shared" si="2"/>
        <v>0</v>
      </c>
      <c r="M26" s="9">
        <f t="shared" si="2"/>
        <v>0</v>
      </c>
      <c r="N26" s="2"/>
      <c r="O26" s="2"/>
      <c r="P26" s="4"/>
      <c r="Q26" s="3">
        <f t="shared" si="3"/>
        <v>0</v>
      </c>
      <c r="R26" s="3"/>
      <c r="S26" s="3"/>
      <c r="T26" s="3"/>
      <c r="U26" s="1"/>
      <c r="V26" s="1"/>
      <c r="W26" s="1"/>
      <c r="X26" s="2"/>
    </row>
    <row r="27" spans="1:24" ht="75" x14ac:dyDescent="0.25">
      <c r="A27" s="35" t="s">
        <v>1106</v>
      </c>
      <c r="B27" s="6" t="s">
        <v>1171</v>
      </c>
      <c r="C27" s="1">
        <v>44600</v>
      </c>
      <c r="D27" s="4" t="s">
        <v>63</v>
      </c>
      <c r="E27" s="6" t="s">
        <v>2363</v>
      </c>
      <c r="F27" s="40" t="s">
        <v>1972</v>
      </c>
      <c r="G27" s="1">
        <v>44624</v>
      </c>
      <c r="H27" s="6" t="s">
        <v>1598</v>
      </c>
      <c r="I27" s="2" t="s">
        <v>1600</v>
      </c>
      <c r="J27" s="55" t="s">
        <v>856</v>
      </c>
      <c r="K27" s="3">
        <v>8982664</v>
      </c>
      <c r="L27" s="9">
        <f t="shared" si="2"/>
        <v>8982664</v>
      </c>
      <c r="M27" s="9">
        <f t="shared" si="2"/>
        <v>8982664</v>
      </c>
      <c r="N27" s="2" t="s">
        <v>1601</v>
      </c>
      <c r="O27" s="2" t="s">
        <v>849</v>
      </c>
      <c r="P27" s="4" t="s">
        <v>49</v>
      </c>
      <c r="Q27" s="3">
        <f t="shared" si="3"/>
        <v>3495200</v>
      </c>
      <c r="R27" s="3">
        <v>3000000</v>
      </c>
      <c r="S27" s="3">
        <v>495200</v>
      </c>
      <c r="T27" s="3"/>
      <c r="U27" s="1">
        <v>44652</v>
      </c>
      <c r="V27" s="1">
        <v>44805</v>
      </c>
      <c r="W27" s="1"/>
      <c r="X27" s="2" t="s">
        <v>94</v>
      </c>
    </row>
    <row r="28" spans="1:24" ht="75" x14ac:dyDescent="0.2">
      <c r="A28" s="35" t="s">
        <v>1090</v>
      </c>
      <c r="B28" s="6" t="s">
        <v>1170</v>
      </c>
      <c r="C28" s="1">
        <v>44600</v>
      </c>
      <c r="D28" s="4" t="s">
        <v>63</v>
      </c>
      <c r="E28" s="6" t="s">
        <v>1974</v>
      </c>
      <c r="F28" s="40" t="s">
        <v>1973</v>
      </c>
      <c r="G28" s="1">
        <v>44625</v>
      </c>
      <c r="H28" s="4" t="s">
        <v>1634</v>
      </c>
      <c r="I28" s="2" t="s">
        <v>104</v>
      </c>
      <c r="J28" s="54" t="s">
        <v>863</v>
      </c>
      <c r="K28" s="3">
        <v>11589512.199999999</v>
      </c>
      <c r="L28" s="9">
        <f t="shared" si="2"/>
        <v>11589512.199999999</v>
      </c>
      <c r="M28" s="9">
        <f t="shared" si="2"/>
        <v>11589512.199999999</v>
      </c>
      <c r="N28" s="2" t="s">
        <v>1557</v>
      </c>
      <c r="O28" s="2" t="s">
        <v>670</v>
      </c>
      <c r="P28" s="4" t="s">
        <v>59</v>
      </c>
      <c r="Q28" s="3">
        <f t="shared" si="3"/>
        <v>12292</v>
      </c>
      <c r="R28" s="3">
        <v>12292</v>
      </c>
      <c r="S28" s="3"/>
      <c r="T28" s="3"/>
      <c r="U28" s="1">
        <v>44652</v>
      </c>
      <c r="V28" s="1"/>
      <c r="W28" s="1"/>
      <c r="X28" s="2" t="s">
        <v>94</v>
      </c>
    </row>
    <row r="29" spans="1:24" ht="75" x14ac:dyDescent="0.25">
      <c r="A29" s="35" t="s">
        <v>1085</v>
      </c>
      <c r="B29" s="6" t="s">
        <v>1167</v>
      </c>
      <c r="C29" s="1">
        <v>44600</v>
      </c>
      <c r="D29" s="4" t="s">
        <v>63</v>
      </c>
      <c r="E29" s="6" t="s">
        <v>1980</v>
      </c>
      <c r="F29" s="40" t="s">
        <v>1979</v>
      </c>
      <c r="G29" s="1">
        <v>44624</v>
      </c>
      <c r="H29" s="6" t="s">
        <v>1599</v>
      </c>
      <c r="I29" s="2" t="s">
        <v>161</v>
      </c>
      <c r="J29" s="2" t="s">
        <v>865</v>
      </c>
      <c r="K29" s="3">
        <v>12548932</v>
      </c>
      <c r="L29" s="9">
        <f t="shared" si="2"/>
        <v>12548932</v>
      </c>
      <c r="M29" s="9">
        <f t="shared" si="2"/>
        <v>12548932</v>
      </c>
      <c r="N29" s="2" t="s">
        <v>1603</v>
      </c>
      <c r="O29" s="2" t="s">
        <v>1604</v>
      </c>
      <c r="P29" s="4" t="s">
        <v>49</v>
      </c>
      <c r="Q29" s="3">
        <f t="shared" si="3"/>
        <v>675400</v>
      </c>
      <c r="R29" s="3">
        <v>388000</v>
      </c>
      <c r="S29" s="3">
        <v>287400</v>
      </c>
      <c r="T29" s="3"/>
      <c r="U29" s="1">
        <v>44713</v>
      </c>
      <c r="V29" s="1">
        <v>44774</v>
      </c>
      <c r="W29" s="1"/>
      <c r="X29" s="2" t="s">
        <v>94</v>
      </c>
    </row>
    <row r="30" spans="1:24" ht="75" x14ac:dyDescent="0.25">
      <c r="A30" s="35" t="s">
        <v>1110</v>
      </c>
      <c r="B30" s="6" t="s">
        <v>1165</v>
      </c>
      <c r="C30" s="1">
        <v>44600</v>
      </c>
      <c r="D30" s="4" t="s">
        <v>63</v>
      </c>
      <c r="E30" s="6" t="s">
        <v>1982</v>
      </c>
      <c r="F30" s="40" t="s">
        <v>1981</v>
      </c>
      <c r="G30" s="1">
        <v>44622</v>
      </c>
      <c r="H30" s="6" t="s">
        <v>1569</v>
      </c>
      <c r="I30" s="2" t="s">
        <v>100</v>
      </c>
      <c r="J30" s="2" t="s">
        <v>1139</v>
      </c>
      <c r="K30" s="3">
        <v>3251082</v>
      </c>
      <c r="L30" s="9">
        <f t="shared" si="2"/>
        <v>3251082</v>
      </c>
      <c r="M30" s="9">
        <f t="shared" si="2"/>
        <v>3251082</v>
      </c>
      <c r="N30" s="2" t="s">
        <v>1571</v>
      </c>
      <c r="O30" s="2" t="s">
        <v>693</v>
      </c>
      <c r="P30" s="4" t="s">
        <v>69</v>
      </c>
      <c r="Q30" s="3">
        <f t="shared" si="3"/>
        <v>245550</v>
      </c>
      <c r="R30" s="3">
        <v>129360</v>
      </c>
      <c r="S30" s="3">
        <v>116190</v>
      </c>
      <c r="T30" s="3"/>
      <c r="U30" s="1">
        <v>44652</v>
      </c>
      <c r="V30" s="1">
        <v>44743</v>
      </c>
      <c r="W30" s="1"/>
      <c r="X30" s="2" t="s">
        <v>94</v>
      </c>
    </row>
    <row r="31" spans="1:24" ht="126" x14ac:dyDescent="0.25">
      <c r="A31" s="35" t="s">
        <v>1079</v>
      </c>
      <c r="B31" s="6" t="s">
        <v>1166</v>
      </c>
      <c r="C31" s="1">
        <v>44600</v>
      </c>
      <c r="D31" s="4" t="s">
        <v>63</v>
      </c>
      <c r="E31" s="6" t="s">
        <v>1985</v>
      </c>
      <c r="F31" s="40" t="s">
        <v>1984</v>
      </c>
      <c r="G31" s="1">
        <v>44631</v>
      </c>
      <c r="H31" s="4" t="s">
        <v>1789</v>
      </c>
      <c r="I31" s="2" t="s">
        <v>622</v>
      </c>
      <c r="J31" s="2" t="s">
        <v>889</v>
      </c>
      <c r="K31" s="3">
        <v>522482798.13</v>
      </c>
      <c r="L31" s="9">
        <f t="shared" si="2"/>
        <v>522482798.13</v>
      </c>
      <c r="M31" s="9">
        <f t="shared" si="2"/>
        <v>522482798.13</v>
      </c>
      <c r="N31" s="2" t="s">
        <v>1790</v>
      </c>
      <c r="O31" s="2" t="s">
        <v>1791</v>
      </c>
      <c r="P31" s="4" t="s">
        <v>69</v>
      </c>
      <c r="Q31" s="3">
        <f t="shared" si="3"/>
        <v>36008463</v>
      </c>
      <c r="R31" s="3">
        <v>10281963</v>
      </c>
      <c r="S31" s="3">
        <v>25726500</v>
      </c>
      <c r="T31" s="3"/>
      <c r="U31" s="1">
        <v>44652</v>
      </c>
      <c r="V31" s="1">
        <v>44774</v>
      </c>
      <c r="W31" s="1"/>
      <c r="X31" s="2" t="s">
        <v>94</v>
      </c>
    </row>
    <row r="32" spans="1:24" ht="75" x14ac:dyDescent="0.25">
      <c r="A32" s="35" t="s">
        <v>1075</v>
      </c>
      <c r="B32" s="6" t="s">
        <v>1158</v>
      </c>
      <c r="C32" s="1">
        <v>44600</v>
      </c>
      <c r="D32" s="4" t="s">
        <v>63</v>
      </c>
      <c r="E32" s="6" t="s">
        <v>1987</v>
      </c>
      <c r="F32" s="40" t="s">
        <v>1986</v>
      </c>
      <c r="G32" s="1">
        <v>44630</v>
      </c>
      <c r="H32" s="4" t="s">
        <v>1750</v>
      </c>
      <c r="I32" s="2" t="s">
        <v>104</v>
      </c>
      <c r="J32" s="2" t="s">
        <v>1033</v>
      </c>
      <c r="K32" s="3">
        <v>484014139.19999999</v>
      </c>
      <c r="L32" s="9">
        <f t="shared" si="2"/>
        <v>484014139.19999999</v>
      </c>
      <c r="M32" s="9">
        <f t="shared" si="2"/>
        <v>484014139.19999999</v>
      </c>
      <c r="N32" s="2" t="s">
        <v>1752</v>
      </c>
      <c r="O32" s="2" t="s">
        <v>1753</v>
      </c>
      <c r="P32" s="4" t="s">
        <v>69</v>
      </c>
      <c r="Q32" s="3">
        <f t="shared" si="3"/>
        <v>2218620</v>
      </c>
      <c r="R32" s="3">
        <v>1561200</v>
      </c>
      <c r="S32" s="3">
        <v>657420</v>
      </c>
      <c r="T32" s="3"/>
      <c r="U32" s="1">
        <v>44757</v>
      </c>
      <c r="V32" s="1">
        <v>44866</v>
      </c>
      <c r="W32" s="1"/>
      <c r="X32" s="2" t="s">
        <v>94</v>
      </c>
    </row>
    <row r="33" spans="1:24" ht="75" x14ac:dyDescent="0.25">
      <c r="A33" s="35" t="s">
        <v>1082</v>
      </c>
      <c r="B33" s="6" t="s">
        <v>1161</v>
      </c>
      <c r="C33" s="1">
        <v>44600</v>
      </c>
      <c r="D33" s="4" t="s">
        <v>63</v>
      </c>
      <c r="E33" s="6" t="s">
        <v>641</v>
      </c>
      <c r="F33" s="40" t="s">
        <v>1988</v>
      </c>
      <c r="G33" s="1" t="s">
        <v>641</v>
      </c>
      <c r="H33" s="4" t="s">
        <v>641</v>
      </c>
      <c r="I33" s="2" t="s">
        <v>641</v>
      </c>
      <c r="J33" s="2" t="s">
        <v>1033</v>
      </c>
      <c r="K33" s="3"/>
      <c r="L33" s="9">
        <f t="shared" si="2"/>
        <v>0</v>
      </c>
      <c r="M33" s="9">
        <f t="shared" si="2"/>
        <v>0</v>
      </c>
      <c r="N33" s="2"/>
      <c r="O33" s="2"/>
      <c r="P33" s="4"/>
      <c r="Q33" s="3">
        <f t="shared" si="3"/>
        <v>0</v>
      </c>
      <c r="R33" s="3"/>
      <c r="S33" s="3"/>
      <c r="T33" s="3"/>
      <c r="U33" s="1"/>
      <c r="V33" s="1"/>
      <c r="W33" s="1"/>
      <c r="X33" s="2"/>
    </row>
    <row r="34" spans="1:24" ht="75" x14ac:dyDescent="0.25">
      <c r="A34" s="35" t="s">
        <v>1074</v>
      </c>
      <c r="B34" s="6" t="s">
        <v>1159</v>
      </c>
      <c r="C34" s="1">
        <v>44600</v>
      </c>
      <c r="D34" s="4" t="s">
        <v>63</v>
      </c>
      <c r="E34" s="6" t="s">
        <v>1990</v>
      </c>
      <c r="F34" s="40" t="s">
        <v>1989</v>
      </c>
      <c r="G34" s="1">
        <v>44630</v>
      </c>
      <c r="H34" s="4" t="s">
        <v>1751</v>
      </c>
      <c r="I34" s="2" t="s">
        <v>104</v>
      </c>
      <c r="J34" s="2" t="s">
        <v>1033</v>
      </c>
      <c r="K34" s="3">
        <v>486023392.80000001</v>
      </c>
      <c r="L34" s="9">
        <f t="shared" si="2"/>
        <v>486023392.80000001</v>
      </c>
      <c r="M34" s="9">
        <f t="shared" si="2"/>
        <v>486023392.80000001</v>
      </c>
      <c r="N34" s="2" t="s">
        <v>1752</v>
      </c>
      <c r="O34" s="2" t="s">
        <v>1753</v>
      </c>
      <c r="P34" s="4" t="s">
        <v>69</v>
      </c>
      <c r="Q34" s="3">
        <f t="shared" si="3"/>
        <v>2227830</v>
      </c>
      <c r="R34" s="3">
        <v>1567650</v>
      </c>
      <c r="S34" s="3">
        <v>660180</v>
      </c>
      <c r="T34" s="3"/>
      <c r="U34" s="1">
        <v>44757</v>
      </c>
      <c r="V34" s="1">
        <v>44866</v>
      </c>
      <c r="W34" s="1"/>
      <c r="X34" s="2" t="s">
        <v>94</v>
      </c>
    </row>
    <row r="35" spans="1:24" ht="75" x14ac:dyDescent="0.25">
      <c r="A35" s="35" t="s">
        <v>1084</v>
      </c>
      <c r="B35" s="6" t="s">
        <v>1163</v>
      </c>
      <c r="C35" s="1">
        <v>44600</v>
      </c>
      <c r="D35" s="4" t="s">
        <v>63</v>
      </c>
      <c r="E35" s="6" t="s">
        <v>1992</v>
      </c>
      <c r="F35" s="40" t="s">
        <v>1991</v>
      </c>
      <c r="G35" s="1">
        <v>44630</v>
      </c>
      <c r="H35" s="4" t="s">
        <v>1817</v>
      </c>
      <c r="I35" s="2" t="s">
        <v>104</v>
      </c>
      <c r="J35" s="2" t="s">
        <v>1033</v>
      </c>
      <c r="K35" s="3">
        <v>484845328.80000001</v>
      </c>
      <c r="L35" s="9">
        <f t="shared" si="2"/>
        <v>484845328.80000001</v>
      </c>
      <c r="M35" s="9">
        <f t="shared" si="2"/>
        <v>484845328.80000001</v>
      </c>
      <c r="N35" s="2" t="s">
        <v>1752</v>
      </c>
      <c r="O35" s="2" t="s">
        <v>1753</v>
      </c>
      <c r="P35" s="4" t="s">
        <v>69</v>
      </c>
      <c r="Q35" s="3">
        <f t="shared" si="3"/>
        <v>2222430</v>
      </c>
      <c r="R35" s="3">
        <v>1563930</v>
      </c>
      <c r="S35" s="3">
        <v>658500</v>
      </c>
      <c r="T35" s="3"/>
      <c r="U35" s="1">
        <v>44757</v>
      </c>
      <c r="V35" s="1">
        <v>44866</v>
      </c>
      <c r="W35" s="1"/>
      <c r="X35" s="2" t="s">
        <v>94</v>
      </c>
    </row>
    <row r="36" spans="1:24" ht="75" x14ac:dyDescent="0.25">
      <c r="A36" s="35" t="s">
        <v>1076</v>
      </c>
      <c r="B36" s="6" t="s">
        <v>1160</v>
      </c>
      <c r="C36" s="1">
        <v>44600</v>
      </c>
      <c r="D36" s="4" t="s">
        <v>63</v>
      </c>
      <c r="E36" s="6" t="s">
        <v>2012</v>
      </c>
      <c r="F36" s="40" t="s">
        <v>2011</v>
      </c>
      <c r="G36" s="1">
        <v>44630</v>
      </c>
      <c r="H36" s="4" t="s">
        <v>1818</v>
      </c>
      <c r="I36" s="2" t="s">
        <v>104</v>
      </c>
      <c r="J36" s="2" t="s">
        <v>1034</v>
      </c>
      <c r="K36" s="3">
        <v>495762055.19999999</v>
      </c>
      <c r="L36" s="9">
        <f t="shared" si="2"/>
        <v>495762055.19999999</v>
      </c>
      <c r="M36" s="9">
        <f t="shared" si="2"/>
        <v>495762055.19999999</v>
      </c>
      <c r="N36" s="2" t="s">
        <v>1752</v>
      </c>
      <c r="O36" s="2" t="s">
        <v>1753</v>
      </c>
      <c r="P36" s="4" t="s">
        <v>69</v>
      </c>
      <c r="Q36" s="3">
        <f t="shared" si="3"/>
        <v>2272470</v>
      </c>
      <c r="R36" s="3">
        <v>1599180</v>
      </c>
      <c r="S36" s="3">
        <v>673290</v>
      </c>
      <c r="T36" s="3"/>
      <c r="U36" s="1">
        <v>44757</v>
      </c>
      <c r="V36" s="1">
        <v>44866</v>
      </c>
      <c r="W36" s="1"/>
      <c r="X36" s="2" t="s">
        <v>94</v>
      </c>
    </row>
    <row r="37" spans="1:24" ht="75" x14ac:dyDescent="0.25">
      <c r="A37" s="35" t="s">
        <v>1083</v>
      </c>
      <c r="B37" s="6" t="s">
        <v>1162</v>
      </c>
      <c r="C37" s="1">
        <v>44600</v>
      </c>
      <c r="D37" s="4" t="s">
        <v>63</v>
      </c>
      <c r="E37" s="6" t="s">
        <v>2014</v>
      </c>
      <c r="F37" s="40" t="s">
        <v>2013</v>
      </c>
      <c r="G37" s="1">
        <v>44630</v>
      </c>
      <c r="H37" s="4" t="s">
        <v>1819</v>
      </c>
      <c r="I37" s="2" t="s">
        <v>104</v>
      </c>
      <c r="J37" s="2" t="s">
        <v>1033</v>
      </c>
      <c r="K37" s="3">
        <v>427833576</v>
      </c>
      <c r="L37" s="9">
        <f t="shared" si="2"/>
        <v>427833576</v>
      </c>
      <c r="M37" s="9">
        <f t="shared" si="2"/>
        <v>427833576</v>
      </c>
      <c r="N37" s="2" t="s">
        <v>1752</v>
      </c>
      <c r="O37" s="2" t="s">
        <v>1753</v>
      </c>
      <c r="P37" s="4" t="s">
        <v>69</v>
      </c>
      <c r="Q37" s="3">
        <f t="shared" si="3"/>
        <v>1961100</v>
      </c>
      <c r="R37" s="3">
        <v>1380000</v>
      </c>
      <c r="S37" s="3">
        <v>581100</v>
      </c>
      <c r="T37" s="3"/>
      <c r="U37" s="1">
        <v>44757</v>
      </c>
      <c r="V37" s="1">
        <v>44866</v>
      </c>
      <c r="W37" s="1"/>
      <c r="X37" s="2" t="s">
        <v>94</v>
      </c>
    </row>
    <row r="38" spans="1:24" ht="75" x14ac:dyDescent="0.25">
      <c r="A38" s="35" t="s">
        <v>1277</v>
      </c>
      <c r="B38" s="6" t="s">
        <v>1278</v>
      </c>
      <c r="C38" s="1">
        <v>44603</v>
      </c>
      <c r="D38" s="4" t="s">
        <v>63</v>
      </c>
      <c r="E38" s="6" t="s">
        <v>2220</v>
      </c>
      <c r="F38" s="40" t="s">
        <v>2219</v>
      </c>
      <c r="G38" s="1">
        <v>44624</v>
      </c>
      <c r="H38" s="6" t="s">
        <v>1613</v>
      </c>
      <c r="I38" s="2" t="s">
        <v>100</v>
      </c>
      <c r="J38" s="2" t="s">
        <v>969</v>
      </c>
      <c r="K38" s="3">
        <v>196095327</v>
      </c>
      <c r="L38" s="9">
        <f t="shared" ref="L38:M48" si="4">K38</f>
        <v>196095327</v>
      </c>
      <c r="M38" s="9">
        <f t="shared" si="4"/>
        <v>196095327</v>
      </c>
      <c r="N38" s="2" t="s">
        <v>1571</v>
      </c>
      <c r="O38" s="2" t="s">
        <v>693</v>
      </c>
      <c r="P38" s="4" t="s">
        <v>69</v>
      </c>
      <c r="Q38" s="3">
        <f t="shared" si="3"/>
        <v>7556660</v>
      </c>
      <c r="R38" s="3">
        <v>1927320</v>
      </c>
      <c r="S38" s="3">
        <v>5629340</v>
      </c>
      <c r="T38" s="3"/>
      <c r="U38" s="1">
        <v>44652</v>
      </c>
      <c r="V38" s="1">
        <v>44743</v>
      </c>
      <c r="W38" s="1"/>
      <c r="X38" s="2" t="s">
        <v>94</v>
      </c>
    </row>
    <row r="39" spans="1:24" ht="78.75" x14ac:dyDescent="0.25">
      <c r="A39" s="35" t="s">
        <v>1273</v>
      </c>
      <c r="B39" s="6" t="s">
        <v>1274</v>
      </c>
      <c r="C39" s="1">
        <v>44603</v>
      </c>
      <c r="D39" s="4" t="s">
        <v>63</v>
      </c>
      <c r="E39" s="6" t="s">
        <v>2225</v>
      </c>
      <c r="F39" s="40" t="s">
        <v>2224</v>
      </c>
      <c r="G39" s="1">
        <v>44635</v>
      </c>
      <c r="H39" s="4" t="s">
        <v>2223</v>
      </c>
      <c r="I39" s="2" t="s">
        <v>104</v>
      </c>
      <c r="J39" s="2" t="s">
        <v>1055</v>
      </c>
      <c r="K39" s="3">
        <v>1896883866.9000001</v>
      </c>
      <c r="L39" s="9">
        <f t="shared" si="4"/>
        <v>1896883866.9000001</v>
      </c>
      <c r="M39" s="9">
        <f t="shared" si="4"/>
        <v>1896883866.9000001</v>
      </c>
      <c r="N39" s="2" t="s">
        <v>2226</v>
      </c>
      <c r="O39" s="2" t="s">
        <v>670</v>
      </c>
      <c r="P39" s="4" t="s">
        <v>69</v>
      </c>
      <c r="Q39" s="3">
        <f t="shared" si="3"/>
        <v>2271690</v>
      </c>
      <c r="R39" s="3">
        <v>2271690</v>
      </c>
      <c r="S39" s="3"/>
      <c r="T39" s="3"/>
      <c r="U39" s="1">
        <v>44666</v>
      </c>
      <c r="V39" s="1"/>
      <c r="W39" s="1"/>
      <c r="X39" s="2" t="s">
        <v>94</v>
      </c>
    </row>
    <row r="40" spans="1:24" ht="75" x14ac:dyDescent="0.25">
      <c r="A40" s="35" t="s">
        <v>1263</v>
      </c>
      <c r="B40" s="6" t="s">
        <v>1264</v>
      </c>
      <c r="C40" s="1">
        <v>44603</v>
      </c>
      <c r="D40" s="4" t="s">
        <v>63</v>
      </c>
      <c r="E40" s="6" t="s">
        <v>2236</v>
      </c>
      <c r="F40" s="40" t="s">
        <v>2235</v>
      </c>
      <c r="G40" s="1">
        <v>44638</v>
      </c>
      <c r="H40" s="4" t="s">
        <v>2070</v>
      </c>
      <c r="I40" s="2" t="s">
        <v>104</v>
      </c>
      <c r="J40" s="2" t="s">
        <v>1040</v>
      </c>
      <c r="K40" s="3">
        <v>596590538.95000005</v>
      </c>
      <c r="L40" s="9">
        <f t="shared" si="4"/>
        <v>596590538.95000005</v>
      </c>
      <c r="M40" s="9">
        <f t="shared" si="4"/>
        <v>596590538.95000005</v>
      </c>
      <c r="N40" s="2" t="s">
        <v>2069</v>
      </c>
      <c r="O40" s="2" t="s">
        <v>670</v>
      </c>
      <c r="P40" s="4" t="s">
        <v>69</v>
      </c>
      <c r="Q40" s="3">
        <f t="shared" si="3"/>
        <v>1137815</v>
      </c>
      <c r="R40" s="3">
        <v>356975</v>
      </c>
      <c r="S40" s="3">
        <v>780840</v>
      </c>
      <c r="T40" s="3"/>
      <c r="U40" s="1">
        <v>44713</v>
      </c>
      <c r="V40" s="1">
        <v>44774</v>
      </c>
      <c r="W40" s="1"/>
      <c r="X40" s="2" t="s">
        <v>94</v>
      </c>
    </row>
    <row r="41" spans="1:24" ht="75" x14ac:dyDescent="0.25">
      <c r="A41" s="35" t="s">
        <v>1261</v>
      </c>
      <c r="B41" s="6" t="s">
        <v>1262</v>
      </c>
      <c r="C41" s="1">
        <v>44603</v>
      </c>
      <c r="D41" s="4" t="s">
        <v>63</v>
      </c>
      <c r="E41" s="6" t="s">
        <v>2365</v>
      </c>
      <c r="F41" s="40" t="s">
        <v>2366</v>
      </c>
      <c r="G41" s="1">
        <v>44624</v>
      </c>
      <c r="H41" s="6" t="s">
        <v>1614</v>
      </c>
      <c r="I41" s="2" t="s">
        <v>100</v>
      </c>
      <c r="J41" s="2" t="s">
        <v>1125</v>
      </c>
      <c r="K41" s="3">
        <v>2223975.6</v>
      </c>
      <c r="L41" s="9">
        <f t="shared" si="4"/>
        <v>2223975.6</v>
      </c>
      <c r="M41" s="9">
        <f t="shared" si="4"/>
        <v>2223975.6</v>
      </c>
      <c r="N41" s="2" t="s">
        <v>1628</v>
      </c>
      <c r="O41" s="2" t="s">
        <v>670</v>
      </c>
      <c r="P41" s="4" t="s">
        <v>69</v>
      </c>
      <c r="Q41" s="3">
        <f t="shared" si="3"/>
        <v>447480</v>
      </c>
      <c r="R41" s="3">
        <v>146455</v>
      </c>
      <c r="S41" s="3">
        <v>301025</v>
      </c>
      <c r="T41" s="3"/>
      <c r="U41" s="1">
        <v>44652</v>
      </c>
      <c r="V41" s="1">
        <v>44774</v>
      </c>
      <c r="W41" s="1"/>
      <c r="X41" s="2" t="s">
        <v>94</v>
      </c>
    </row>
    <row r="42" spans="1:24" ht="75" x14ac:dyDescent="0.25">
      <c r="A42" s="35" t="s">
        <v>1258</v>
      </c>
      <c r="B42" s="6" t="s">
        <v>1260</v>
      </c>
      <c r="C42" s="1">
        <v>44603</v>
      </c>
      <c r="D42" s="4" t="s">
        <v>63</v>
      </c>
      <c r="E42" s="6" t="s">
        <v>2368</v>
      </c>
      <c r="F42" s="40" t="s">
        <v>2367</v>
      </c>
      <c r="G42" s="1">
        <v>44634</v>
      </c>
      <c r="H42" s="6" t="s">
        <v>1780</v>
      </c>
      <c r="I42" s="2" t="s">
        <v>622</v>
      </c>
      <c r="J42" s="2" t="s">
        <v>971</v>
      </c>
      <c r="K42" s="3">
        <v>498225745.93000001</v>
      </c>
      <c r="L42" s="9">
        <f t="shared" si="4"/>
        <v>498225745.93000001</v>
      </c>
      <c r="M42" s="9">
        <f t="shared" si="4"/>
        <v>498225745.93000001</v>
      </c>
      <c r="N42" s="2" t="s">
        <v>1758</v>
      </c>
      <c r="O42" s="2" t="s">
        <v>1759</v>
      </c>
      <c r="P42" s="4" t="s">
        <v>69</v>
      </c>
      <c r="Q42" s="3">
        <f t="shared" si="3"/>
        <v>125497669</v>
      </c>
      <c r="R42" s="3">
        <v>54866220</v>
      </c>
      <c r="S42" s="3">
        <v>70631449</v>
      </c>
      <c r="T42" s="3"/>
      <c r="U42" s="1">
        <v>44652</v>
      </c>
      <c r="V42" s="1">
        <v>44774</v>
      </c>
      <c r="W42" s="1"/>
      <c r="X42" s="2" t="s">
        <v>94</v>
      </c>
    </row>
    <row r="43" spans="1:24" ht="75" x14ac:dyDescent="0.25">
      <c r="A43" s="35" t="s">
        <v>1073</v>
      </c>
      <c r="B43" s="6" t="s">
        <v>1255</v>
      </c>
      <c r="C43" s="1">
        <v>44603</v>
      </c>
      <c r="D43" s="4" t="s">
        <v>63</v>
      </c>
      <c r="E43" s="6" t="s">
        <v>2381</v>
      </c>
      <c r="F43" s="40" t="s">
        <v>2380</v>
      </c>
      <c r="G43" s="1">
        <v>44624</v>
      </c>
      <c r="H43" s="6" t="s">
        <v>1821</v>
      </c>
      <c r="I43" s="2" t="s">
        <v>622</v>
      </c>
      <c r="J43" s="2" t="s">
        <v>1035</v>
      </c>
      <c r="K43" s="3">
        <v>28465719.539999999</v>
      </c>
      <c r="L43" s="9">
        <f t="shared" si="4"/>
        <v>28465719.539999999</v>
      </c>
      <c r="M43" s="9">
        <f t="shared" si="4"/>
        <v>28465719.539999999</v>
      </c>
      <c r="N43" s="2" t="s">
        <v>1630</v>
      </c>
      <c r="O43" s="2" t="s">
        <v>1631</v>
      </c>
      <c r="P43" s="4"/>
      <c r="Q43" s="3">
        <f t="shared" si="3"/>
        <v>15555038</v>
      </c>
      <c r="R43" s="3">
        <v>2263800</v>
      </c>
      <c r="S43" s="3">
        <v>13291238</v>
      </c>
      <c r="T43" s="3"/>
      <c r="U43" s="1">
        <v>44652</v>
      </c>
      <c r="V43" s="1">
        <v>44805</v>
      </c>
      <c r="W43" s="1"/>
      <c r="X43" s="2" t="s">
        <v>94</v>
      </c>
    </row>
    <row r="44" spans="1:24" ht="75" x14ac:dyDescent="0.25">
      <c r="A44" s="35" t="s">
        <v>1252</v>
      </c>
      <c r="B44" s="6" t="s">
        <v>1253</v>
      </c>
      <c r="C44" s="1">
        <v>44603</v>
      </c>
      <c r="D44" s="4" t="s">
        <v>63</v>
      </c>
      <c r="E44" s="6" t="s">
        <v>2383</v>
      </c>
      <c r="F44" s="40" t="s">
        <v>2382</v>
      </c>
      <c r="G44" s="1">
        <v>44638</v>
      </c>
      <c r="H44" s="6" t="s">
        <v>2071</v>
      </c>
      <c r="I44" s="2" t="s">
        <v>622</v>
      </c>
      <c r="J44" s="2" t="s">
        <v>1042</v>
      </c>
      <c r="K44" s="3">
        <v>714315666.89999998</v>
      </c>
      <c r="L44" s="9">
        <f t="shared" si="4"/>
        <v>714315666.89999998</v>
      </c>
      <c r="M44" s="9">
        <f t="shared" si="4"/>
        <v>714315666.89999998</v>
      </c>
      <c r="N44" s="2" t="s">
        <v>2072</v>
      </c>
      <c r="O44" s="2" t="s">
        <v>1210</v>
      </c>
      <c r="P44" s="4" t="s">
        <v>69</v>
      </c>
      <c r="Q44" s="3">
        <f t="shared" si="3"/>
        <v>106455390</v>
      </c>
      <c r="R44" s="3">
        <v>61181310</v>
      </c>
      <c r="S44" s="3">
        <v>45274080</v>
      </c>
      <c r="T44" s="3"/>
      <c r="U44" s="1">
        <v>44652</v>
      </c>
      <c r="V44" s="1">
        <v>44774</v>
      </c>
      <c r="W44" s="1"/>
      <c r="X44" s="2" t="s">
        <v>94</v>
      </c>
    </row>
    <row r="45" spans="1:24" ht="94.5" x14ac:dyDescent="0.25">
      <c r="A45" s="35" t="s">
        <v>1346</v>
      </c>
      <c r="B45" s="6" t="s">
        <v>1345</v>
      </c>
      <c r="C45" s="1">
        <v>44606</v>
      </c>
      <c r="D45" s="4" t="s">
        <v>63</v>
      </c>
      <c r="E45" s="6" t="s">
        <v>2389</v>
      </c>
      <c r="F45" s="40" t="s">
        <v>2388</v>
      </c>
      <c r="G45" s="1">
        <v>44641</v>
      </c>
      <c r="H45" s="4" t="s">
        <v>2082</v>
      </c>
      <c r="I45" s="2" t="s">
        <v>100</v>
      </c>
      <c r="J45" s="2" t="s">
        <v>1066</v>
      </c>
      <c r="K45" s="3">
        <v>1616103885.9000001</v>
      </c>
      <c r="L45" s="9">
        <f t="shared" si="4"/>
        <v>1616103885.9000001</v>
      </c>
      <c r="M45" s="9">
        <f t="shared" si="4"/>
        <v>1616103885.9000001</v>
      </c>
      <c r="N45" s="2" t="s">
        <v>2073</v>
      </c>
      <c r="O45" s="2" t="s">
        <v>2074</v>
      </c>
      <c r="P45" s="4" t="s">
        <v>69</v>
      </c>
      <c r="Q45" s="3">
        <f t="shared" si="3"/>
        <v>42686315</v>
      </c>
      <c r="R45" s="3">
        <v>16091220</v>
      </c>
      <c r="S45" s="3">
        <v>26595095</v>
      </c>
      <c r="T45" s="3"/>
      <c r="U45" s="1">
        <v>44652</v>
      </c>
      <c r="V45" s="1">
        <v>44743</v>
      </c>
      <c r="W45" s="1"/>
      <c r="X45" s="2" t="s">
        <v>94</v>
      </c>
    </row>
    <row r="46" spans="1:24" ht="94.5" x14ac:dyDescent="0.25">
      <c r="A46" s="35" t="s">
        <v>1344</v>
      </c>
      <c r="B46" s="6" t="s">
        <v>1343</v>
      </c>
      <c r="C46" s="1">
        <v>44606</v>
      </c>
      <c r="D46" s="4" t="s">
        <v>63</v>
      </c>
      <c r="E46" s="6" t="s">
        <v>2391</v>
      </c>
      <c r="F46" s="40" t="s">
        <v>2390</v>
      </c>
      <c r="G46" s="1">
        <v>44641</v>
      </c>
      <c r="H46" s="4" t="s">
        <v>2083</v>
      </c>
      <c r="I46" s="2" t="s">
        <v>100</v>
      </c>
      <c r="J46" s="2" t="s">
        <v>1066</v>
      </c>
      <c r="K46" s="3">
        <v>1881520848</v>
      </c>
      <c r="L46" s="9">
        <f t="shared" si="4"/>
        <v>1881520848</v>
      </c>
      <c r="M46" s="9">
        <f t="shared" si="4"/>
        <v>1881520848</v>
      </c>
      <c r="N46" s="2" t="s">
        <v>2073</v>
      </c>
      <c r="O46" s="2" t="s">
        <v>2074</v>
      </c>
      <c r="P46" s="4" t="s">
        <v>69</v>
      </c>
      <c r="Q46" s="3">
        <f t="shared" si="3"/>
        <v>49696800</v>
      </c>
      <c r="R46" s="3">
        <v>18733860</v>
      </c>
      <c r="S46" s="3">
        <v>30962940</v>
      </c>
      <c r="T46" s="3"/>
      <c r="U46" s="1">
        <v>44652</v>
      </c>
      <c r="V46" s="1">
        <v>44743</v>
      </c>
      <c r="W46" s="1"/>
      <c r="X46" s="2" t="s">
        <v>94</v>
      </c>
    </row>
    <row r="47" spans="1:24" ht="75" x14ac:dyDescent="0.25">
      <c r="A47" s="35" t="s">
        <v>1338</v>
      </c>
      <c r="B47" s="6" t="s">
        <v>1337</v>
      </c>
      <c r="C47" s="1">
        <v>44606</v>
      </c>
      <c r="D47" s="4" t="s">
        <v>63</v>
      </c>
      <c r="E47" s="6" t="s">
        <v>2397</v>
      </c>
      <c r="F47" s="40" t="s">
        <v>2396</v>
      </c>
      <c r="G47" s="1">
        <v>44629</v>
      </c>
      <c r="H47" s="4" t="s">
        <v>1679</v>
      </c>
      <c r="I47" s="2" t="s">
        <v>100</v>
      </c>
      <c r="J47" s="2" t="s">
        <v>1065</v>
      </c>
      <c r="K47" s="3">
        <v>40091354.5</v>
      </c>
      <c r="L47" s="9">
        <f t="shared" si="4"/>
        <v>40091354.5</v>
      </c>
      <c r="M47" s="9">
        <f t="shared" si="4"/>
        <v>40091354.5</v>
      </c>
      <c r="N47" s="2" t="s">
        <v>1681</v>
      </c>
      <c r="O47" s="2" t="s">
        <v>670</v>
      </c>
      <c r="P47" s="4" t="s">
        <v>69</v>
      </c>
      <c r="Q47" s="3">
        <f t="shared" si="3"/>
        <v>710210</v>
      </c>
      <c r="R47" s="3">
        <v>600000</v>
      </c>
      <c r="S47" s="3">
        <v>110210</v>
      </c>
      <c r="T47" s="3"/>
      <c r="U47" s="1">
        <v>44652</v>
      </c>
      <c r="V47" s="1"/>
      <c r="W47" s="1"/>
      <c r="X47" s="2" t="s">
        <v>94</v>
      </c>
    </row>
    <row r="48" spans="1:24" ht="75" x14ac:dyDescent="0.25">
      <c r="A48" s="35" t="s">
        <v>1336</v>
      </c>
      <c r="B48" s="6" t="s">
        <v>1335</v>
      </c>
      <c r="C48" s="1">
        <v>44606</v>
      </c>
      <c r="D48" s="4" t="s">
        <v>63</v>
      </c>
      <c r="E48" s="6" t="s">
        <v>2399</v>
      </c>
      <c r="F48" s="40" t="s">
        <v>2398</v>
      </c>
      <c r="G48" s="1">
        <v>44629</v>
      </c>
      <c r="H48" s="4" t="s">
        <v>1680</v>
      </c>
      <c r="I48" s="2" t="s">
        <v>100</v>
      </c>
      <c r="J48" s="2" t="s">
        <v>1049</v>
      </c>
      <c r="K48" s="3">
        <v>14684651.6</v>
      </c>
      <c r="L48" s="9">
        <f t="shared" si="4"/>
        <v>14684651.6</v>
      </c>
      <c r="M48" s="9">
        <f t="shared" si="4"/>
        <v>14684651.6</v>
      </c>
      <c r="N48" s="2" t="s">
        <v>1681</v>
      </c>
      <c r="O48" s="2" t="s">
        <v>849</v>
      </c>
      <c r="P48" s="4" t="s">
        <v>49</v>
      </c>
      <c r="Q48" s="3">
        <f t="shared" si="3"/>
        <v>1309960</v>
      </c>
      <c r="R48" s="3">
        <v>163500</v>
      </c>
      <c r="S48" s="3">
        <v>1146460</v>
      </c>
      <c r="T48" s="3"/>
      <c r="U48" s="1">
        <v>44652</v>
      </c>
      <c r="V48" s="1">
        <v>44774</v>
      </c>
      <c r="W48" s="1"/>
      <c r="X48" s="2" t="s">
        <v>94</v>
      </c>
    </row>
    <row r="49" spans="1:24" ht="75" x14ac:dyDescent="0.25">
      <c r="A49" s="35" t="s">
        <v>1320</v>
      </c>
      <c r="B49" s="6" t="s">
        <v>1319</v>
      </c>
      <c r="C49" s="1">
        <v>44606</v>
      </c>
      <c r="D49" s="4" t="s">
        <v>63</v>
      </c>
      <c r="E49" s="6" t="s">
        <v>2411</v>
      </c>
      <c r="F49" s="40" t="s">
        <v>2410</v>
      </c>
      <c r="G49" s="1">
        <v>44631</v>
      </c>
      <c r="H49" s="6" t="s">
        <v>1795</v>
      </c>
      <c r="I49" s="2" t="s">
        <v>161</v>
      </c>
      <c r="J49" s="2" t="s">
        <v>1067</v>
      </c>
      <c r="K49" s="3">
        <v>765527.4</v>
      </c>
      <c r="L49" s="9">
        <f t="shared" ref="L49:M61" si="5">K49</f>
        <v>765527.4</v>
      </c>
      <c r="M49" s="9">
        <f t="shared" si="5"/>
        <v>765527.4</v>
      </c>
      <c r="N49" s="2" t="s">
        <v>1797</v>
      </c>
      <c r="O49" s="2" t="s">
        <v>670</v>
      </c>
      <c r="P49" s="4" t="s">
        <v>69</v>
      </c>
      <c r="Q49" s="3">
        <f t="shared" si="3"/>
        <v>4140</v>
      </c>
      <c r="R49" s="3">
        <v>4140</v>
      </c>
      <c r="S49" s="3"/>
      <c r="T49" s="3"/>
      <c r="U49" s="1">
        <v>44666</v>
      </c>
      <c r="V49" s="1"/>
      <c r="W49" s="1"/>
      <c r="X49" s="2" t="s">
        <v>94</v>
      </c>
    </row>
    <row r="50" spans="1:24" ht="75" x14ac:dyDescent="0.25">
      <c r="A50" s="35" t="s">
        <v>1317</v>
      </c>
      <c r="B50" s="6" t="s">
        <v>1318</v>
      </c>
      <c r="C50" s="1">
        <v>44606</v>
      </c>
      <c r="D50" s="4" t="s">
        <v>63</v>
      </c>
      <c r="E50" s="6" t="s">
        <v>2413</v>
      </c>
      <c r="F50" s="40" t="s">
        <v>2412</v>
      </c>
      <c r="G50" s="1">
        <v>44631</v>
      </c>
      <c r="H50" s="6" t="s">
        <v>1796</v>
      </c>
      <c r="I50" s="2" t="s">
        <v>161</v>
      </c>
      <c r="J50" s="2" t="s">
        <v>1071</v>
      </c>
      <c r="K50" s="3">
        <v>3447873</v>
      </c>
      <c r="L50" s="9">
        <f t="shared" si="5"/>
        <v>3447873</v>
      </c>
      <c r="M50" s="9">
        <f t="shared" si="5"/>
        <v>3447873</v>
      </c>
      <c r="N50" s="2" t="s">
        <v>1797</v>
      </c>
      <c r="O50" s="2" t="s">
        <v>670</v>
      </c>
      <c r="P50" s="4" t="s">
        <v>69</v>
      </c>
      <c r="Q50" s="3">
        <f t="shared" ref="Q50:Q62" si="6">R50+S50+T50</f>
        <v>10260</v>
      </c>
      <c r="R50" s="3">
        <v>10260</v>
      </c>
      <c r="S50" s="3"/>
      <c r="T50" s="3"/>
      <c r="U50" s="1">
        <v>44666</v>
      </c>
      <c r="V50" s="1"/>
      <c r="W50" s="1"/>
      <c r="X50" s="2" t="s">
        <v>94</v>
      </c>
    </row>
    <row r="51" spans="1:24" ht="75" x14ac:dyDescent="0.25">
      <c r="A51" s="35" t="s">
        <v>1307</v>
      </c>
      <c r="B51" s="6" t="s">
        <v>1308</v>
      </c>
      <c r="C51" s="1">
        <v>44606</v>
      </c>
      <c r="D51" s="4" t="s">
        <v>63</v>
      </c>
      <c r="E51" s="6" t="s">
        <v>2423</v>
      </c>
      <c r="F51" s="40" t="s">
        <v>2422</v>
      </c>
      <c r="G51" s="1">
        <v>44631</v>
      </c>
      <c r="H51" s="6" t="s">
        <v>1798</v>
      </c>
      <c r="I51" s="2" t="s">
        <v>622</v>
      </c>
      <c r="J51" s="2" t="s">
        <v>1045</v>
      </c>
      <c r="K51" s="3">
        <v>1473148.38</v>
      </c>
      <c r="L51" s="9">
        <f t="shared" si="5"/>
        <v>1473148.38</v>
      </c>
      <c r="M51" s="9">
        <f t="shared" si="5"/>
        <v>1473148.38</v>
      </c>
      <c r="N51" s="2" t="s">
        <v>1799</v>
      </c>
      <c r="O51" s="2" t="s">
        <v>1767</v>
      </c>
      <c r="P51" s="4" t="s">
        <v>69</v>
      </c>
      <c r="Q51" s="3">
        <f t="shared" si="6"/>
        <v>20991</v>
      </c>
      <c r="R51" s="3">
        <v>20991</v>
      </c>
      <c r="S51" s="3"/>
      <c r="T51" s="3"/>
      <c r="U51" s="1">
        <v>44652</v>
      </c>
      <c r="V51" s="1"/>
      <c r="W51" s="1"/>
      <c r="X51" s="2" t="s">
        <v>94</v>
      </c>
    </row>
    <row r="52" spans="1:24" ht="75" x14ac:dyDescent="0.25">
      <c r="A52" s="35" t="s">
        <v>1379</v>
      </c>
      <c r="B52" s="6" t="s">
        <v>1380</v>
      </c>
      <c r="C52" s="1">
        <v>44607</v>
      </c>
      <c r="D52" s="4" t="s">
        <v>63</v>
      </c>
      <c r="E52" s="6" t="s">
        <v>2427</v>
      </c>
      <c r="F52" s="40" t="s">
        <v>2426</v>
      </c>
      <c r="G52" s="1">
        <v>44634</v>
      </c>
      <c r="H52" s="4" t="s">
        <v>1783</v>
      </c>
      <c r="I52" s="2" t="s">
        <v>100</v>
      </c>
      <c r="J52" s="2" t="s">
        <v>1378</v>
      </c>
      <c r="K52" s="3">
        <v>48690066.600000001</v>
      </c>
      <c r="L52" s="9">
        <f t="shared" si="5"/>
        <v>48690066.600000001</v>
      </c>
      <c r="M52" s="9">
        <f t="shared" si="5"/>
        <v>48690066.600000001</v>
      </c>
      <c r="N52" s="2" t="s">
        <v>1628</v>
      </c>
      <c r="O52" s="2" t="s">
        <v>670</v>
      </c>
      <c r="P52" s="4" t="s">
        <v>69</v>
      </c>
      <c r="Q52" s="3">
        <f t="shared" si="6"/>
        <v>4398380</v>
      </c>
      <c r="R52" s="3">
        <v>2106000</v>
      </c>
      <c r="S52" s="3">
        <v>2292380</v>
      </c>
      <c r="T52" s="3"/>
      <c r="U52" s="1">
        <v>44652</v>
      </c>
      <c r="V52" s="1">
        <v>44774</v>
      </c>
      <c r="W52" s="1"/>
      <c r="X52" s="2" t="s">
        <v>94</v>
      </c>
    </row>
    <row r="53" spans="1:24" ht="75" x14ac:dyDescent="0.25">
      <c r="A53" s="35" t="s">
        <v>1377</v>
      </c>
      <c r="B53" s="6" t="s">
        <v>1376</v>
      </c>
      <c r="C53" s="1">
        <v>44607</v>
      </c>
      <c r="D53" s="4" t="s">
        <v>63</v>
      </c>
      <c r="E53" s="6" t="s">
        <v>2432</v>
      </c>
      <c r="F53" s="40" t="s">
        <v>2428</v>
      </c>
      <c r="G53" s="1">
        <v>44634</v>
      </c>
      <c r="H53" s="4" t="s">
        <v>1786</v>
      </c>
      <c r="I53" s="2" t="s">
        <v>622</v>
      </c>
      <c r="J53" s="2" t="s">
        <v>1153</v>
      </c>
      <c r="K53" s="3">
        <v>9953085.0999999996</v>
      </c>
      <c r="L53" s="9">
        <f t="shared" si="5"/>
        <v>9953085.0999999996</v>
      </c>
      <c r="M53" s="9">
        <f t="shared" si="5"/>
        <v>9953085.0999999996</v>
      </c>
      <c r="N53" s="2" t="s">
        <v>1763</v>
      </c>
      <c r="O53" s="2" t="s">
        <v>1764</v>
      </c>
      <c r="P53" s="4" t="s">
        <v>69</v>
      </c>
      <c r="Q53" s="3">
        <f t="shared" si="6"/>
        <v>3842890</v>
      </c>
      <c r="R53" s="3">
        <v>1228030</v>
      </c>
      <c r="S53" s="3">
        <v>2614860</v>
      </c>
      <c r="T53" s="3"/>
      <c r="U53" s="1">
        <v>44652</v>
      </c>
      <c r="V53" s="1">
        <v>44743</v>
      </c>
      <c r="W53" s="1"/>
      <c r="X53" s="2" t="s">
        <v>94</v>
      </c>
    </row>
    <row r="54" spans="1:24" ht="75" x14ac:dyDescent="0.25">
      <c r="A54" s="35" t="s">
        <v>1375</v>
      </c>
      <c r="B54" s="6" t="s">
        <v>1374</v>
      </c>
      <c r="C54" s="1">
        <v>44607</v>
      </c>
      <c r="D54" s="4" t="s">
        <v>63</v>
      </c>
      <c r="E54" s="6" t="s">
        <v>2433</v>
      </c>
      <c r="F54" s="40" t="s">
        <v>2429</v>
      </c>
      <c r="G54" s="1">
        <v>44634</v>
      </c>
      <c r="H54" s="4" t="s">
        <v>1787</v>
      </c>
      <c r="I54" s="2" t="s">
        <v>622</v>
      </c>
      <c r="J54" s="2" t="s">
        <v>1231</v>
      </c>
      <c r="K54" s="3">
        <v>106851978</v>
      </c>
      <c r="L54" s="9">
        <f t="shared" si="5"/>
        <v>106851978</v>
      </c>
      <c r="M54" s="9">
        <f t="shared" si="5"/>
        <v>106851978</v>
      </c>
      <c r="N54" s="2" t="s">
        <v>1765</v>
      </c>
      <c r="O54" s="2" t="s">
        <v>670</v>
      </c>
      <c r="P54" s="4" t="s">
        <v>69</v>
      </c>
      <c r="Q54" s="3">
        <f t="shared" si="6"/>
        <v>11489460</v>
      </c>
      <c r="R54" s="3">
        <v>5743440</v>
      </c>
      <c r="S54" s="3">
        <v>5746020</v>
      </c>
      <c r="T54" s="3"/>
      <c r="U54" s="1">
        <v>44652</v>
      </c>
      <c r="V54" s="1">
        <v>44774</v>
      </c>
      <c r="W54" s="1"/>
      <c r="X54" s="2" t="s">
        <v>94</v>
      </c>
    </row>
    <row r="55" spans="1:24" ht="75" x14ac:dyDescent="0.25">
      <c r="A55" s="35" t="s">
        <v>1363</v>
      </c>
      <c r="B55" s="6" t="s">
        <v>1362</v>
      </c>
      <c r="C55" s="1">
        <v>44607</v>
      </c>
      <c r="D55" s="4" t="s">
        <v>63</v>
      </c>
      <c r="E55" s="6" t="s">
        <v>2442</v>
      </c>
      <c r="F55" s="40" t="s">
        <v>2437</v>
      </c>
      <c r="G55" s="1">
        <v>44631</v>
      </c>
      <c r="H55" s="4" t="s">
        <v>1800</v>
      </c>
      <c r="I55" s="2" t="s">
        <v>1803</v>
      </c>
      <c r="J55" s="2" t="s">
        <v>1060</v>
      </c>
      <c r="K55" s="3">
        <v>11688597.6</v>
      </c>
      <c r="L55" s="9">
        <f t="shared" si="5"/>
        <v>11688597.6</v>
      </c>
      <c r="M55" s="9">
        <f t="shared" si="5"/>
        <v>11688597.6</v>
      </c>
      <c r="N55" s="2" t="s">
        <v>1601</v>
      </c>
      <c r="O55" s="2" t="s">
        <v>670</v>
      </c>
      <c r="P55" s="4" t="s">
        <v>69</v>
      </c>
      <c r="Q55" s="3">
        <f t="shared" si="6"/>
        <v>2557680</v>
      </c>
      <c r="R55" s="3">
        <v>694970</v>
      </c>
      <c r="S55" s="3">
        <v>1862710</v>
      </c>
      <c r="T55" s="3"/>
      <c r="U55" s="1">
        <v>44652</v>
      </c>
      <c r="V55" s="1">
        <v>44774</v>
      </c>
      <c r="W55" s="1"/>
      <c r="X55" s="2" t="s">
        <v>94</v>
      </c>
    </row>
    <row r="56" spans="1:24" ht="75" x14ac:dyDescent="0.25">
      <c r="A56" s="35" t="s">
        <v>1356</v>
      </c>
      <c r="B56" s="6" t="s">
        <v>1357</v>
      </c>
      <c r="C56" s="1">
        <v>44607</v>
      </c>
      <c r="D56" s="4" t="s">
        <v>63</v>
      </c>
      <c r="E56" s="6" t="s">
        <v>2448</v>
      </c>
      <c r="F56" s="40" t="s">
        <v>2445</v>
      </c>
      <c r="G56" s="1">
        <v>44631</v>
      </c>
      <c r="H56" s="6" t="s">
        <v>1801</v>
      </c>
      <c r="I56" s="2" t="s">
        <v>622</v>
      </c>
      <c r="J56" s="2" t="s">
        <v>1039</v>
      </c>
      <c r="K56" s="3">
        <v>418783.2</v>
      </c>
      <c r="L56" s="9">
        <f t="shared" si="5"/>
        <v>418783.2</v>
      </c>
      <c r="M56" s="9">
        <f t="shared" si="5"/>
        <v>418783.2</v>
      </c>
      <c r="N56" s="2" t="s">
        <v>1808</v>
      </c>
      <c r="O56" s="2" t="s">
        <v>670</v>
      </c>
      <c r="P56" s="4" t="s">
        <v>69</v>
      </c>
      <c r="Q56" s="3">
        <f t="shared" si="6"/>
        <v>65640</v>
      </c>
      <c r="R56" s="3">
        <v>65640</v>
      </c>
      <c r="S56" s="3"/>
      <c r="T56" s="3"/>
      <c r="U56" s="1">
        <v>44743</v>
      </c>
      <c r="V56" s="1"/>
      <c r="W56" s="1"/>
      <c r="X56" s="2" t="s">
        <v>94</v>
      </c>
    </row>
    <row r="57" spans="1:24" ht="75" x14ac:dyDescent="0.25">
      <c r="A57" s="35" t="s">
        <v>1353</v>
      </c>
      <c r="B57" s="6" t="s">
        <v>1352</v>
      </c>
      <c r="C57" s="1">
        <v>44607</v>
      </c>
      <c r="D57" s="4" t="s">
        <v>63</v>
      </c>
      <c r="E57" s="6" t="s">
        <v>2450</v>
      </c>
      <c r="F57" s="40" t="s">
        <v>2447</v>
      </c>
      <c r="G57" s="1">
        <v>44631</v>
      </c>
      <c r="H57" s="6" t="s">
        <v>1823</v>
      </c>
      <c r="I57" s="2" t="s">
        <v>100</v>
      </c>
      <c r="J57" s="2" t="s">
        <v>1043</v>
      </c>
      <c r="K57" s="3">
        <v>2563827.6</v>
      </c>
      <c r="L57" s="9">
        <f t="shared" si="5"/>
        <v>2563827.6</v>
      </c>
      <c r="M57" s="9">
        <f t="shared" si="5"/>
        <v>2563827.6</v>
      </c>
      <c r="N57" s="2" t="s">
        <v>60</v>
      </c>
      <c r="O57" s="2" t="s">
        <v>1556</v>
      </c>
      <c r="P57" s="4" t="s">
        <v>69</v>
      </c>
      <c r="Q57" s="3">
        <f t="shared" si="6"/>
        <v>75540</v>
      </c>
      <c r="R57" s="3">
        <v>75540</v>
      </c>
      <c r="S57" s="3"/>
      <c r="T57" s="3"/>
      <c r="U57" s="1">
        <v>44652</v>
      </c>
      <c r="V57" s="1"/>
      <c r="W57" s="1"/>
      <c r="X57" s="2" t="s">
        <v>94</v>
      </c>
    </row>
    <row r="58" spans="1:24" ht="47.25" x14ac:dyDescent="0.25">
      <c r="A58" s="35" t="s">
        <v>1395</v>
      </c>
      <c r="B58" s="6" t="s">
        <v>1396</v>
      </c>
      <c r="C58" s="1">
        <v>44608</v>
      </c>
      <c r="D58" s="4" t="s">
        <v>63</v>
      </c>
      <c r="E58" s="6" t="s">
        <v>641</v>
      </c>
      <c r="F58" s="2" t="s">
        <v>641</v>
      </c>
      <c r="G58" s="1" t="s">
        <v>641</v>
      </c>
      <c r="H58" s="4" t="s">
        <v>641</v>
      </c>
      <c r="I58" s="2" t="s">
        <v>641</v>
      </c>
      <c r="J58" s="2" t="s">
        <v>1048</v>
      </c>
      <c r="K58" s="3"/>
      <c r="L58" s="9">
        <f t="shared" si="5"/>
        <v>0</v>
      </c>
      <c r="M58" s="9">
        <f t="shared" si="5"/>
        <v>0</v>
      </c>
      <c r="N58" s="2"/>
      <c r="O58" s="2"/>
      <c r="P58" s="4"/>
      <c r="Q58" s="3">
        <f t="shared" si="6"/>
        <v>0</v>
      </c>
      <c r="R58" s="3"/>
      <c r="S58" s="3"/>
      <c r="T58" s="3"/>
      <c r="U58" s="1"/>
      <c r="V58" s="1"/>
      <c r="W58" s="1"/>
      <c r="X58" s="2"/>
    </row>
    <row r="59" spans="1:24" ht="75" x14ac:dyDescent="0.25">
      <c r="A59" s="35" t="s">
        <v>1416</v>
      </c>
      <c r="B59" s="6" t="s">
        <v>1415</v>
      </c>
      <c r="C59" s="1">
        <v>44609</v>
      </c>
      <c r="D59" s="4" t="s">
        <v>63</v>
      </c>
      <c r="E59" s="6" t="s">
        <v>2455</v>
      </c>
      <c r="F59" s="40" t="s">
        <v>2452</v>
      </c>
      <c r="G59" s="1">
        <v>44635</v>
      </c>
      <c r="H59" s="6" t="s">
        <v>1825</v>
      </c>
      <c r="I59" s="2" t="s">
        <v>100</v>
      </c>
      <c r="J59" s="2" t="s">
        <v>1232</v>
      </c>
      <c r="K59" s="3">
        <v>1518000</v>
      </c>
      <c r="L59" s="9">
        <f t="shared" si="5"/>
        <v>1518000</v>
      </c>
      <c r="M59" s="9">
        <f t="shared" si="5"/>
        <v>1518000</v>
      </c>
      <c r="N59" s="2" t="s">
        <v>1829</v>
      </c>
      <c r="O59" s="2" t="s">
        <v>102</v>
      </c>
      <c r="P59" s="4" t="s">
        <v>49</v>
      </c>
      <c r="Q59" s="3">
        <f t="shared" si="6"/>
        <v>138</v>
      </c>
      <c r="R59" s="3">
        <v>138</v>
      </c>
      <c r="S59" s="3"/>
      <c r="T59" s="3"/>
      <c r="U59" s="1">
        <v>44666</v>
      </c>
      <c r="V59" s="1"/>
      <c r="W59" s="1"/>
      <c r="X59" s="2" t="s">
        <v>1531</v>
      </c>
    </row>
    <row r="60" spans="1:24" ht="75" x14ac:dyDescent="0.25">
      <c r="A60" s="35" t="s">
        <v>1414</v>
      </c>
      <c r="B60" s="6" t="s">
        <v>1413</v>
      </c>
      <c r="C60" s="1">
        <v>44609</v>
      </c>
      <c r="D60" s="4" t="s">
        <v>63</v>
      </c>
      <c r="E60" s="6" t="s">
        <v>2456</v>
      </c>
      <c r="F60" s="40" t="s">
        <v>2453</v>
      </c>
      <c r="G60" s="1">
        <v>44637</v>
      </c>
      <c r="H60" s="4" t="s">
        <v>2026</v>
      </c>
      <c r="I60" s="2" t="s">
        <v>1803</v>
      </c>
      <c r="J60" s="2" t="s">
        <v>1233</v>
      </c>
      <c r="K60" s="3">
        <v>8031105.5999999996</v>
      </c>
      <c r="L60" s="9">
        <f t="shared" si="5"/>
        <v>8031105.5999999996</v>
      </c>
      <c r="M60" s="9">
        <f t="shared" si="5"/>
        <v>8031105.5999999996</v>
      </c>
      <c r="N60" s="2" t="s">
        <v>2027</v>
      </c>
      <c r="O60" s="2" t="s">
        <v>748</v>
      </c>
      <c r="P60" s="4" t="s">
        <v>69</v>
      </c>
      <c r="Q60" s="3">
        <f t="shared" si="6"/>
        <v>229920</v>
      </c>
      <c r="R60" s="3">
        <v>132140</v>
      </c>
      <c r="S60" s="3">
        <v>97780</v>
      </c>
      <c r="T60" s="3"/>
      <c r="U60" s="1">
        <v>44652</v>
      </c>
      <c r="V60" s="1">
        <v>44774</v>
      </c>
      <c r="W60" s="1"/>
      <c r="X60" s="2" t="s">
        <v>94</v>
      </c>
    </row>
    <row r="61" spans="1:24" ht="31.5" x14ac:dyDescent="0.25">
      <c r="A61" s="35" t="s">
        <v>1408</v>
      </c>
      <c r="B61" s="6" t="s">
        <v>1407</v>
      </c>
      <c r="C61" s="1">
        <v>44609</v>
      </c>
      <c r="D61" s="4" t="s">
        <v>63</v>
      </c>
      <c r="E61" s="6" t="s">
        <v>641</v>
      </c>
      <c r="F61" s="2" t="s">
        <v>641</v>
      </c>
      <c r="G61" s="1" t="s">
        <v>641</v>
      </c>
      <c r="H61" s="4" t="s">
        <v>641</v>
      </c>
      <c r="I61" s="2" t="s">
        <v>641</v>
      </c>
      <c r="J61" s="2" t="s">
        <v>1237</v>
      </c>
      <c r="K61" s="3"/>
      <c r="L61" s="9">
        <f t="shared" si="5"/>
        <v>0</v>
      </c>
      <c r="M61" s="9">
        <f t="shared" si="5"/>
        <v>0</v>
      </c>
      <c r="N61" s="2"/>
      <c r="O61" s="2"/>
      <c r="P61" s="4"/>
      <c r="Q61" s="3">
        <f t="shared" si="6"/>
        <v>0</v>
      </c>
      <c r="R61" s="3"/>
      <c r="S61" s="3"/>
      <c r="T61" s="3"/>
      <c r="U61" s="1"/>
      <c r="V61" s="1"/>
      <c r="W61" s="1"/>
      <c r="X61" s="2"/>
    </row>
    <row r="62" spans="1:24" ht="78.75" x14ac:dyDescent="0.25">
      <c r="A62" s="35" t="s">
        <v>1401</v>
      </c>
      <c r="B62" s="6" t="s">
        <v>1402</v>
      </c>
      <c r="C62" s="1">
        <v>44609</v>
      </c>
      <c r="D62" s="4" t="s">
        <v>63</v>
      </c>
      <c r="E62" s="6" t="s">
        <v>2463</v>
      </c>
      <c r="F62" s="40" t="s">
        <v>2461</v>
      </c>
      <c r="G62" s="1">
        <v>44635</v>
      </c>
      <c r="H62" s="6" t="s">
        <v>1826</v>
      </c>
      <c r="I62" s="2" t="s">
        <v>100</v>
      </c>
      <c r="J62" s="2" t="s">
        <v>1154</v>
      </c>
      <c r="K62" s="3">
        <v>14340296.4</v>
      </c>
      <c r="L62" s="9">
        <f t="shared" ref="L62:M62" si="7">K62</f>
        <v>14340296.4</v>
      </c>
      <c r="M62" s="9">
        <f t="shared" si="7"/>
        <v>14340296.4</v>
      </c>
      <c r="N62" s="2" t="s">
        <v>1830</v>
      </c>
      <c r="O62" s="2" t="s">
        <v>670</v>
      </c>
      <c r="P62" s="4" t="s">
        <v>69</v>
      </c>
      <c r="Q62" s="3">
        <f t="shared" si="6"/>
        <v>34620</v>
      </c>
      <c r="R62" s="3">
        <v>34620</v>
      </c>
      <c r="S62" s="3"/>
      <c r="T62" s="3"/>
      <c r="U62" s="1">
        <v>44682</v>
      </c>
      <c r="V62" s="1"/>
      <c r="W62" s="1"/>
      <c r="X62" s="2" t="s">
        <v>94</v>
      </c>
    </row>
    <row r="63" spans="1:24" ht="94.5" x14ac:dyDescent="0.25">
      <c r="A63" s="35" t="s">
        <v>1510</v>
      </c>
      <c r="B63" s="6" t="s">
        <v>1509</v>
      </c>
      <c r="C63" s="1">
        <v>44614</v>
      </c>
      <c r="D63" s="4" t="s">
        <v>63</v>
      </c>
      <c r="E63" s="6"/>
      <c r="F63" s="40" t="s">
        <v>2247</v>
      </c>
      <c r="G63" s="1">
        <v>44649</v>
      </c>
      <c r="H63" s="6" t="s">
        <v>2246</v>
      </c>
      <c r="I63" s="2" t="s">
        <v>100</v>
      </c>
      <c r="J63" s="2" t="s">
        <v>1244</v>
      </c>
      <c r="K63" s="3">
        <v>329362190.5</v>
      </c>
      <c r="L63" s="9">
        <f t="shared" ref="L63:M64" si="8">K63</f>
        <v>329362190.5</v>
      </c>
      <c r="M63" s="9">
        <f t="shared" si="8"/>
        <v>329362190.5</v>
      </c>
      <c r="N63" s="2" t="s">
        <v>2248</v>
      </c>
      <c r="O63" s="2" t="s">
        <v>2249</v>
      </c>
      <c r="P63" s="4" t="s">
        <v>69</v>
      </c>
      <c r="Q63" s="3">
        <f t="shared" ref="Q63:Q68" si="9">R63+S63+T63</f>
        <v>13002850</v>
      </c>
      <c r="R63" s="3">
        <v>8537590</v>
      </c>
      <c r="S63" s="3">
        <v>4465260</v>
      </c>
      <c r="T63" s="3"/>
      <c r="U63" s="1">
        <v>44682</v>
      </c>
      <c r="V63" s="1">
        <v>44743</v>
      </c>
      <c r="W63" s="1"/>
      <c r="X63" s="2" t="s">
        <v>94</v>
      </c>
    </row>
    <row r="64" spans="1:24" ht="31.5" x14ac:dyDescent="0.25">
      <c r="A64" s="35" t="s">
        <v>1419</v>
      </c>
      <c r="B64" s="6" t="s">
        <v>1504</v>
      </c>
      <c r="C64" s="1">
        <v>44614</v>
      </c>
      <c r="D64" s="4" t="s">
        <v>63</v>
      </c>
      <c r="E64" s="6"/>
      <c r="F64" s="2"/>
      <c r="G64" s="1">
        <v>44638</v>
      </c>
      <c r="H64" s="6" t="s">
        <v>2066</v>
      </c>
      <c r="I64" s="2" t="s">
        <v>100</v>
      </c>
      <c r="J64" s="2" t="s">
        <v>1235</v>
      </c>
      <c r="K64" s="3">
        <v>87556423.200000003</v>
      </c>
      <c r="L64" s="9">
        <f t="shared" si="8"/>
        <v>87556423.200000003</v>
      </c>
      <c r="M64" s="9">
        <f t="shared" si="8"/>
        <v>87556423.200000003</v>
      </c>
      <c r="N64" s="2" t="s">
        <v>2048</v>
      </c>
      <c r="O64" s="2" t="s">
        <v>670</v>
      </c>
      <c r="P64" s="4" t="s">
        <v>69</v>
      </c>
      <c r="Q64" s="3">
        <f t="shared" si="9"/>
        <v>3777240</v>
      </c>
      <c r="R64" s="3">
        <v>2095320</v>
      </c>
      <c r="S64" s="3">
        <v>1681920</v>
      </c>
      <c r="T64" s="3"/>
      <c r="U64" s="1">
        <v>44652</v>
      </c>
      <c r="V64" s="1">
        <v>44774</v>
      </c>
      <c r="W64" s="1"/>
      <c r="X64" s="2" t="s">
        <v>94</v>
      </c>
    </row>
    <row r="65" spans="1:24" ht="94.5" x14ac:dyDescent="0.25">
      <c r="A65" s="35" t="s">
        <v>1420</v>
      </c>
      <c r="B65" s="6" t="s">
        <v>1491</v>
      </c>
      <c r="C65" s="1">
        <v>44614</v>
      </c>
      <c r="D65" s="4" t="s">
        <v>63</v>
      </c>
      <c r="E65" s="6"/>
      <c r="F65" s="40" t="s">
        <v>2266</v>
      </c>
      <c r="G65" s="1">
        <v>44650</v>
      </c>
      <c r="H65" s="6" t="s">
        <v>2264</v>
      </c>
      <c r="I65" s="2" t="s">
        <v>104</v>
      </c>
      <c r="J65" s="2" t="s">
        <v>1234</v>
      </c>
      <c r="K65" s="3">
        <v>316034664.19999999</v>
      </c>
      <c r="L65" s="9">
        <f t="shared" ref="L65:M65" si="10">K65</f>
        <v>316034664.19999999</v>
      </c>
      <c r="M65" s="9">
        <f t="shared" si="10"/>
        <v>316034664.19999999</v>
      </c>
      <c r="N65" s="2" t="s">
        <v>2268</v>
      </c>
      <c r="O65" s="2" t="s">
        <v>670</v>
      </c>
      <c r="P65" s="4" t="s">
        <v>69</v>
      </c>
      <c r="Q65" s="3">
        <f t="shared" si="9"/>
        <v>602740</v>
      </c>
      <c r="R65" s="3">
        <v>300000</v>
      </c>
      <c r="S65" s="3">
        <v>302740</v>
      </c>
      <c r="T65" s="3"/>
      <c r="U65" s="1">
        <v>44743</v>
      </c>
      <c r="V65" s="1"/>
      <c r="W65" s="1"/>
      <c r="X65" s="2" t="s">
        <v>94</v>
      </c>
    </row>
    <row r="66" spans="1:24" ht="47.25" x14ac:dyDescent="0.25">
      <c r="A66" s="35" t="s">
        <v>1560</v>
      </c>
      <c r="B66" s="6" t="s">
        <v>1708</v>
      </c>
      <c r="C66" s="1">
        <v>44625</v>
      </c>
      <c r="D66" s="4" t="s">
        <v>63</v>
      </c>
      <c r="E66" s="6"/>
      <c r="F66" s="2"/>
      <c r="G66" s="1">
        <v>44645</v>
      </c>
      <c r="H66" s="4" t="s">
        <v>2098</v>
      </c>
      <c r="I66" s="2" t="s">
        <v>622</v>
      </c>
      <c r="J66" s="2" t="s">
        <v>1475</v>
      </c>
      <c r="K66" s="3">
        <v>47133191.100000001</v>
      </c>
      <c r="L66" s="9">
        <f t="shared" ref="L66:M68" si="11">K66</f>
        <v>47133191.100000001</v>
      </c>
      <c r="M66" s="9">
        <f t="shared" si="11"/>
        <v>47133191.100000001</v>
      </c>
      <c r="N66" s="2" t="s">
        <v>2085</v>
      </c>
      <c r="O66" s="2" t="s">
        <v>670</v>
      </c>
      <c r="P66" s="4" t="s">
        <v>69</v>
      </c>
      <c r="Q66" s="3">
        <f t="shared" si="9"/>
        <v>715766</v>
      </c>
      <c r="R66" s="3">
        <v>715766</v>
      </c>
      <c r="S66" s="3"/>
      <c r="T66" s="3"/>
      <c r="U66" s="1">
        <v>44666</v>
      </c>
      <c r="V66" s="1"/>
      <c r="W66" s="1"/>
      <c r="X66" s="2" t="s">
        <v>94</v>
      </c>
    </row>
    <row r="67" spans="1:24" ht="31.5" x14ac:dyDescent="0.25">
      <c r="A67" s="35" t="s">
        <v>1561</v>
      </c>
      <c r="B67" s="6" t="s">
        <v>1698</v>
      </c>
      <c r="C67" s="1">
        <v>44625</v>
      </c>
      <c r="D67" s="4" t="s">
        <v>63</v>
      </c>
      <c r="E67" s="6"/>
      <c r="F67" s="2"/>
      <c r="G67" s="1">
        <v>44648</v>
      </c>
      <c r="H67" s="4" t="s">
        <v>2194</v>
      </c>
      <c r="I67" s="2" t="s">
        <v>2088</v>
      </c>
      <c r="J67" s="2" t="s">
        <v>2195</v>
      </c>
      <c r="K67" s="3">
        <v>211894.27</v>
      </c>
      <c r="L67" s="9">
        <f t="shared" si="11"/>
        <v>211894.27</v>
      </c>
      <c r="M67" s="9">
        <f t="shared" si="11"/>
        <v>211894.27</v>
      </c>
      <c r="N67" s="2" t="s">
        <v>2089</v>
      </c>
      <c r="O67" s="2" t="s">
        <v>693</v>
      </c>
      <c r="P67" s="4" t="s">
        <v>69</v>
      </c>
      <c r="Q67" s="3">
        <f t="shared" si="9"/>
        <v>159319</v>
      </c>
      <c r="R67" s="3">
        <v>159319</v>
      </c>
      <c r="S67" s="3"/>
      <c r="T67" s="3"/>
      <c r="U67" s="1">
        <v>44666</v>
      </c>
      <c r="V67" s="1"/>
      <c r="W67" s="1"/>
      <c r="X67" s="2" t="s">
        <v>94</v>
      </c>
    </row>
    <row r="68" spans="1:24" ht="75" x14ac:dyDescent="0.25">
      <c r="A68" s="35" t="s">
        <v>1732</v>
      </c>
      <c r="B68" s="6" t="s">
        <v>1704</v>
      </c>
      <c r="C68" s="1">
        <v>44629</v>
      </c>
      <c r="D68" s="4" t="s">
        <v>63</v>
      </c>
      <c r="E68" s="6"/>
      <c r="F68" s="40" t="s">
        <v>2269</v>
      </c>
      <c r="G68" s="1">
        <v>44650</v>
      </c>
      <c r="H68" s="6" t="s">
        <v>2270</v>
      </c>
      <c r="I68" s="2" t="s">
        <v>104</v>
      </c>
      <c r="J68" s="2" t="s">
        <v>1476</v>
      </c>
      <c r="K68" s="3">
        <v>15237750</v>
      </c>
      <c r="L68" s="9">
        <f t="shared" si="11"/>
        <v>15237750</v>
      </c>
      <c r="M68" s="9">
        <f t="shared" si="11"/>
        <v>15237750</v>
      </c>
      <c r="N68" s="2" t="s">
        <v>2271</v>
      </c>
      <c r="O68" s="2" t="s">
        <v>670</v>
      </c>
      <c r="P68" s="4" t="s">
        <v>69</v>
      </c>
      <c r="Q68" s="3">
        <f t="shared" si="9"/>
        <v>55410</v>
      </c>
      <c r="R68" s="3">
        <v>55410</v>
      </c>
      <c r="S68" s="3"/>
      <c r="T68" s="3"/>
      <c r="U68" s="1">
        <v>44727</v>
      </c>
      <c r="V68" s="1"/>
      <c r="W68" s="1"/>
      <c r="X68" s="2" t="s">
        <v>94</v>
      </c>
    </row>
    <row r="69" spans="1:24" ht="75" x14ac:dyDescent="0.25">
      <c r="A69" s="35" t="s">
        <v>2166</v>
      </c>
      <c r="B69" s="6" t="s">
        <v>2164</v>
      </c>
      <c r="C69" s="1">
        <v>44631</v>
      </c>
      <c r="D69" s="4" t="s">
        <v>63</v>
      </c>
      <c r="E69" s="6"/>
      <c r="F69" s="40" t="s">
        <v>2315</v>
      </c>
      <c r="G69" s="1">
        <v>44652</v>
      </c>
      <c r="H69" s="4" t="s">
        <v>2307</v>
      </c>
      <c r="I69" s="2" t="s">
        <v>723</v>
      </c>
      <c r="J69" s="2" t="s">
        <v>2165</v>
      </c>
      <c r="K69" s="3">
        <v>80841099.599999994</v>
      </c>
      <c r="L69" s="9">
        <f t="shared" ref="L69:M72" si="12">K69</f>
        <v>80841099.599999994</v>
      </c>
      <c r="M69" s="9">
        <f t="shared" si="12"/>
        <v>80841099.599999994</v>
      </c>
      <c r="N69" s="2" t="s">
        <v>2316</v>
      </c>
      <c r="O69" s="2" t="s">
        <v>1210</v>
      </c>
      <c r="P69" s="4" t="s">
        <v>69</v>
      </c>
      <c r="Q69" s="3">
        <f t="shared" ref="Q69:Q80" si="13">R69+S69+T69</f>
        <v>880622</v>
      </c>
      <c r="R69" s="3">
        <v>880622</v>
      </c>
      <c r="S69" s="3"/>
      <c r="T69" s="3"/>
      <c r="U69" s="1">
        <v>44682</v>
      </c>
      <c r="V69" s="1"/>
      <c r="W69" s="1"/>
      <c r="X69" s="2" t="s">
        <v>94</v>
      </c>
    </row>
    <row r="70" spans="1:24" ht="63" x14ac:dyDescent="0.25">
      <c r="A70" s="35" t="s">
        <v>2168</v>
      </c>
      <c r="B70" s="6" t="s">
        <v>2167</v>
      </c>
      <c r="C70" s="1">
        <v>44631</v>
      </c>
      <c r="D70" s="4" t="s">
        <v>63</v>
      </c>
      <c r="E70" s="6" t="s">
        <v>641</v>
      </c>
      <c r="F70" s="2" t="s">
        <v>641</v>
      </c>
      <c r="G70" s="1" t="s">
        <v>641</v>
      </c>
      <c r="H70" s="4" t="s">
        <v>641</v>
      </c>
      <c r="I70" s="2" t="s">
        <v>641</v>
      </c>
      <c r="J70" s="2" t="s">
        <v>1597</v>
      </c>
      <c r="K70" s="3"/>
      <c r="L70" s="9">
        <f t="shared" si="12"/>
        <v>0</v>
      </c>
      <c r="M70" s="9">
        <f t="shared" si="12"/>
        <v>0</v>
      </c>
      <c r="N70" s="2"/>
      <c r="O70" s="2"/>
      <c r="P70" s="4"/>
      <c r="Q70" s="3">
        <f t="shared" si="13"/>
        <v>0</v>
      </c>
      <c r="R70" s="3"/>
      <c r="S70" s="3"/>
      <c r="T70" s="3"/>
      <c r="U70" s="1"/>
      <c r="V70" s="1"/>
      <c r="W70" s="1"/>
      <c r="X70" s="2"/>
    </row>
    <row r="71" spans="1:24" ht="75" x14ac:dyDescent="0.25">
      <c r="A71" s="35" t="s">
        <v>2174</v>
      </c>
      <c r="B71" s="6" t="s">
        <v>2173</v>
      </c>
      <c r="C71" s="1">
        <v>44634</v>
      </c>
      <c r="D71" s="4" t="s">
        <v>63</v>
      </c>
      <c r="E71" s="6"/>
      <c r="F71" s="40" t="s">
        <v>2339</v>
      </c>
      <c r="G71" s="1">
        <v>44655</v>
      </c>
      <c r="H71" s="6" t="s">
        <v>2340</v>
      </c>
      <c r="I71" s="2" t="s">
        <v>1803</v>
      </c>
      <c r="J71" s="2" t="s">
        <v>1238</v>
      </c>
      <c r="K71" s="3">
        <v>73573674.120000005</v>
      </c>
      <c r="L71" s="9">
        <f t="shared" si="12"/>
        <v>73573674.120000005</v>
      </c>
      <c r="M71" s="9">
        <f t="shared" si="12"/>
        <v>73573674.120000005</v>
      </c>
      <c r="N71" s="2" t="s">
        <v>2027</v>
      </c>
      <c r="O71" s="2" t="s">
        <v>748</v>
      </c>
      <c r="P71" s="4" t="s">
        <v>69</v>
      </c>
      <c r="Q71" s="3">
        <f t="shared" si="13"/>
        <v>2307108</v>
      </c>
      <c r="R71" s="3">
        <v>1325868</v>
      </c>
      <c r="S71" s="3">
        <v>981240</v>
      </c>
      <c r="T71" s="3"/>
      <c r="U71" s="1">
        <v>44682</v>
      </c>
      <c r="V71" s="1">
        <v>44774</v>
      </c>
      <c r="W71" s="1"/>
      <c r="X71" s="2" t="s">
        <v>94</v>
      </c>
    </row>
    <row r="72" spans="1:24" x14ac:dyDescent="0.25">
      <c r="A72" s="35" t="s">
        <v>1080</v>
      </c>
      <c r="B72" s="6" t="s">
        <v>2181</v>
      </c>
      <c r="C72" s="1">
        <v>44637</v>
      </c>
      <c r="D72" s="4" t="s">
        <v>63</v>
      </c>
      <c r="E72" s="6" t="s">
        <v>641</v>
      </c>
      <c r="F72" s="2" t="s">
        <v>641</v>
      </c>
      <c r="G72" s="1" t="s">
        <v>641</v>
      </c>
      <c r="H72" s="4" t="s">
        <v>641</v>
      </c>
      <c r="I72" s="2" t="s">
        <v>641</v>
      </c>
      <c r="J72" s="2" t="s">
        <v>870</v>
      </c>
      <c r="K72" s="3"/>
      <c r="L72" s="9">
        <f t="shared" si="12"/>
        <v>0</v>
      </c>
      <c r="M72" s="9">
        <f t="shared" si="12"/>
        <v>0</v>
      </c>
      <c r="N72" s="2"/>
      <c r="O72" s="2"/>
      <c r="P72" s="4" t="s">
        <v>69</v>
      </c>
      <c r="Q72" s="3">
        <f t="shared" si="13"/>
        <v>134148</v>
      </c>
      <c r="R72" s="3">
        <v>134148</v>
      </c>
      <c r="S72" s="3"/>
      <c r="T72" s="3"/>
      <c r="U72" s="1">
        <v>44774</v>
      </c>
      <c r="V72" s="1"/>
      <c r="W72" s="1"/>
      <c r="X72" s="2"/>
    </row>
    <row r="73" spans="1:24" ht="63" x14ac:dyDescent="0.25">
      <c r="A73" s="35" t="s">
        <v>2188</v>
      </c>
      <c r="B73" s="6" t="s">
        <v>2187</v>
      </c>
      <c r="C73" s="1">
        <v>44637</v>
      </c>
      <c r="D73" s="4" t="s">
        <v>63</v>
      </c>
      <c r="E73" s="6" t="s">
        <v>641</v>
      </c>
      <c r="F73" s="2" t="s">
        <v>641</v>
      </c>
      <c r="G73" s="1" t="s">
        <v>641</v>
      </c>
      <c r="H73" s="4" t="s">
        <v>641</v>
      </c>
      <c r="I73" s="2" t="s">
        <v>641</v>
      </c>
      <c r="J73" s="2" t="s">
        <v>1744</v>
      </c>
      <c r="K73" s="3"/>
      <c r="L73" s="9">
        <f t="shared" ref="L73:M75" si="14">K73</f>
        <v>0</v>
      </c>
      <c r="M73" s="9">
        <f t="shared" si="14"/>
        <v>0</v>
      </c>
      <c r="N73" s="2"/>
      <c r="O73" s="2"/>
      <c r="P73" s="4"/>
      <c r="Q73" s="3">
        <f t="shared" si="13"/>
        <v>0</v>
      </c>
      <c r="R73" s="3"/>
      <c r="S73" s="3"/>
      <c r="T73" s="3"/>
      <c r="U73" s="1"/>
      <c r="V73" s="1"/>
      <c r="W73" s="1"/>
      <c r="X73" s="2"/>
    </row>
    <row r="74" spans="1:24" ht="75" x14ac:dyDescent="0.25">
      <c r="A74" s="35" t="s">
        <v>2129</v>
      </c>
      <c r="B74" s="6" t="s">
        <v>2128</v>
      </c>
      <c r="C74" s="1">
        <v>44643</v>
      </c>
      <c r="D74" s="4" t="s">
        <v>63</v>
      </c>
      <c r="E74" s="6"/>
      <c r="F74" s="40" t="s">
        <v>2505</v>
      </c>
      <c r="G74" s="1">
        <v>44664</v>
      </c>
      <c r="H74" s="4" t="s">
        <v>2514</v>
      </c>
      <c r="I74" s="2" t="s">
        <v>622</v>
      </c>
      <c r="J74" s="2" t="s">
        <v>1397</v>
      </c>
      <c r="K74" s="3">
        <v>140658688</v>
      </c>
      <c r="L74" s="9">
        <f t="shared" si="14"/>
        <v>140658688</v>
      </c>
      <c r="M74" s="9">
        <f t="shared" si="14"/>
        <v>140658688</v>
      </c>
      <c r="N74" s="2" t="s">
        <v>1571</v>
      </c>
      <c r="O74" s="2" t="s">
        <v>693</v>
      </c>
      <c r="P74" s="4" t="s">
        <v>69</v>
      </c>
      <c r="Q74" s="3">
        <f t="shared" si="13"/>
        <v>8130560</v>
      </c>
      <c r="R74" s="3">
        <v>2716380</v>
      </c>
      <c r="S74" s="3">
        <v>5414180</v>
      </c>
      <c r="T74" s="3"/>
      <c r="U74" s="1">
        <v>44682</v>
      </c>
      <c r="V74" s="1">
        <v>44743</v>
      </c>
      <c r="W74" s="1"/>
      <c r="X74" s="2" t="s">
        <v>94</v>
      </c>
    </row>
    <row r="75" spans="1:24" ht="47.25" x14ac:dyDescent="0.25">
      <c r="A75" s="35" t="s">
        <v>2124</v>
      </c>
      <c r="B75" s="6" t="s">
        <v>2123</v>
      </c>
      <c r="C75" s="1">
        <v>44645</v>
      </c>
      <c r="D75" s="4" t="s">
        <v>63</v>
      </c>
      <c r="E75" s="6"/>
      <c r="F75" s="2"/>
      <c r="G75" s="1">
        <v>44666</v>
      </c>
      <c r="H75" s="4" t="s">
        <v>2515</v>
      </c>
      <c r="I75" s="2" t="s">
        <v>100</v>
      </c>
      <c r="J75" s="2" t="s">
        <v>2122</v>
      </c>
      <c r="K75" s="3">
        <v>25569720</v>
      </c>
      <c r="L75" s="9">
        <f t="shared" si="14"/>
        <v>25569720</v>
      </c>
      <c r="M75" s="9">
        <f t="shared" si="14"/>
        <v>25569720</v>
      </c>
      <c r="N75" s="2" t="s">
        <v>2516</v>
      </c>
      <c r="O75" s="2" t="s">
        <v>670</v>
      </c>
      <c r="P75" s="4" t="s">
        <v>69</v>
      </c>
      <c r="Q75" s="3">
        <f t="shared" si="13"/>
        <v>66000</v>
      </c>
      <c r="R75" s="3">
        <v>66000</v>
      </c>
      <c r="S75" s="3"/>
      <c r="T75" s="3"/>
      <c r="U75" s="1">
        <v>44757</v>
      </c>
      <c r="V75" s="1"/>
      <c r="W75" s="1"/>
      <c r="X75" s="2" t="s">
        <v>94</v>
      </c>
    </row>
    <row r="76" spans="1:24" ht="31.5" x14ac:dyDescent="0.25">
      <c r="A76" s="35" t="s">
        <v>1080</v>
      </c>
      <c r="B76" s="6" t="s">
        <v>2274</v>
      </c>
      <c r="C76" s="1">
        <v>44650</v>
      </c>
      <c r="D76" s="4" t="s">
        <v>63</v>
      </c>
      <c r="E76" s="6"/>
      <c r="F76" s="2"/>
      <c r="G76" s="1"/>
      <c r="H76" s="4"/>
      <c r="I76" s="2"/>
      <c r="J76" s="2" t="s">
        <v>2192</v>
      </c>
      <c r="K76" s="3"/>
      <c r="L76" s="9">
        <f t="shared" ref="L76:M80" si="15">K76</f>
        <v>0</v>
      </c>
      <c r="M76" s="9">
        <f t="shared" si="15"/>
        <v>0</v>
      </c>
      <c r="N76" s="2"/>
      <c r="O76" s="2"/>
      <c r="P76" s="4"/>
      <c r="Q76" s="3">
        <f t="shared" si="13"/>
        <v>0</v>
      </c>
      <c r="R76" s="3"/>
      <c r="S76" s="3"/>
      <c r="T76" s="3"/>
      <c r="U76" s="1"/>
      <c r="V76" s="1"/>
      <c r="W76" s="1"/>
      <c r="X76" s="2"/>
    </row>
    <row r="77" spans="1:24" ht="47.25" x14ac:dyDescent="0.25">
      <c r="A77" s="35" t="s">
        <v>2471</v>
      </c>
      <c r="B77" s="6" t="s">
        <v>2470</v>
      </c>
      <c r="C77" s="1">
        <v>44659</v>
      </c>
      <c r="D77" s="4" t="s">
        <v>63</v>
      </c>
      <c r="E77" s="6"/>
      <c r="F77" s="2"/>
      <c r="G77" s="1"/>
      <c r="H77" s="4"/>
      <c r="I77" s="2"/>
      <c r="J77" s="2" t="s">
        <v>1448</v>
      </c>
      <c r="K77" s="3"/>
      <c r="L77" s="9">
        <f t="shared" si="15"/>
        <v>0</v>
      </c>
      <c r="M77" s="9">
        <f t="shared" si="15"/>
        <v>0</v>
      </c>
      <c r="N77" s="2"/>
      <c r="O77" s="2"/>
      <c r="P77" s="4"/>
      <c r="Q77" s="3">
        <f t="shared" si="13"/>
        <v>0</v>
      </c>
      <c r="R77" s="3"/>
      <c r="S77" s="3"/>
      <c r="T77" s="3"/>
      <c r="U77" s="1"/>
      <c r="V77" s="1"/>
      <c r="W77" s="1"/>
      <c r="X77" s="2"/>
    </row>
    <row r="78" spans="1:24" ht="47.25" x14ac:dyDescent="0.25">
      <c r="A78" s="35" t="s">
        <v>2498</v>
      </c>
      <c r="B78" s="6" t="s">
        <v>2496</v>
      </c>
      <c r="C78" s="1">
        <v>44659</v>
      </c>
      <c r="D78" s="4" t="s">
        <v>63</v>
      </c>
      <c r="E78" s="6"/>
      <c r="F78" s="2"/>
      <c r="G78" s="1"/>
      <c r="H78" s="4"/>
      <c r="I78" s="2"/>
      <c r="J78" s="2" t="s">
        <v>2497</v>
      </c>
      <c r="K78" s="3"/>
      <c r="L78" s="9">
        <f t="shared" si="15"/>
        <v>0</v>
      </c>
      <c r="M78" s="9">
        <f t="shared" si="15"/>
        <v>0</v>
      </c>
      <c r="N78" s="2"/>
      <c r="O78" s="2"/>
      <c r="P78" s="4"/>
      <c r="Q78" s="3">
        <f t="shared" si="13"/>
        <v>0</v>
      </c>
      <c r="R78" s="3"/>
      <c r="S78" s="3"/>
      <c r="T78" s="3"/>
      <c r="U78" s="1"/>
      <c r="V78" s="1"/>
      <c r="W78" s="1"/>
      <c r="X78" s="2"/>
    </row>
    <row r="79" spans="1:24" ht="63" x14ac:dyDescent="0.25">
      <c r="A79" s="35" t="s">
        <v>2495</v>
      </c>
      <c r="B79" s="6" t="s">
        <v>2494</v>
      </c>
      <c r="C79" s="1">
        <v>44659</v>
      </c>
      <c r="D79" s="4" t="s">
        <v>63</v>
      </c>
      <c r="E79" s="6"/>
      <c r="F79" s="2"/>
      <c r="G79" s="1"/>
      <c r="H79" s="4"/>
      <c r="I79" s="2"/>
      <c r="J79" s="2" t="s">
        <v>1807</v>
      </c>
      <c r="K79" s="3"/>
      <c r="L79" s="9">
        <f t="shared" si="15"/>
        <v>0</v>
      </c>
      <c r="M79" s="9">
        <f t="shared" si="15"/>
        <v>0</v>
      </c>
      <c r="N79" s="2"/>
      <c r="O79" s="2"/>
      <c r="P79" s="4"/>
      <c r="Q79" s="3">
        <f t="shared" si="13"/>
        <v>0</v>
      </c>
      <c r="R79" s="3"/>
      <c r="S79" s="3"/>
      <c r="T79" s="3"/>
      <c r="U79" s="1"/>
      <c r="V79" s="1"/>
      <c r="W79" s="1"/>
      <c r="X79" s="2"/>
    </row>
    <row r="80" spans="1:24" ht="31.5" x14ac:dyDescent="0.25">
      <c r="A80" s="35" t="s">
        <v>2485</v>
      </c>
      <c r="B80" s="6" t="s">
        <v>2484</v>
      </c>
      <c r="C80" s="1">
        <v>44659</v>
      </c>
      <c r="D80" s="4" t="s">
        <v>63</v>
      </c>
      <c r="E80" s="6"/>
      <c r="F80" s="2"/>
      <c r="G80" s="1"/>
      <c r="H80" s="4"/>
      <c r="I80" s="2"/>
      <c r="J80" s="2" t="s">
        <v>1538</v>
      </c>
      <c r="K80" s="3"/>
      <c r="L80" s="9">
        <f t="shared" si="15"/>
        <v>0</v>
      </c>
      <c r="M80" s="9">
        <f t="shared" si="15"/>
        <v>0</v>
      </c>
      <c r="N80" s="2"/>
      <c r="O80" s="2"/>
      <c r="P80" s="4"/>
      <c r="Q80" s="3">
        <f t="shared" si="13"/>
        <v>0</v>
      </c>
      <c r="R80" s="3"/>
      <c r="S80" s="3"/>
      <c r="T80" s="3"/>
      <c r="U80" s="1"/>
      <c r="V80" s="1"/>
      <c r="W80" s="1"/>
      <c r="X80" s="2"/>
    </row>
  </sheetData>
  <autoFilter ref="A1:X80">
    <filterColumn colId="13" showButton="0"/>
    <filterColumn colId="14" showButton="0"/>
    <filterColumn colId="15" showButton="0"/>
    <filterColumn colId="21" showButton="0"/>
    <filterColumn colId="22" showButton="0"/>
  </autoFilter>
  <mergeCells count="19">
    <mergeCell ref="X1:X2"/>
    <mergeCell ref="N1:N2"/>
    <mergeCell ref="O1:O2"/>
    <mergeCell ref="P1:P2"/>
    <mergeCell ref="Q1:T1"/>
    <mergeCell ref="I1:I2"/>
    <mergeCell ref="J1:J2"/>
    <mergeCell ref="K1:K2"/>
    <mergeCell ref="L1:L2"/>
    <mergeCell ref="M1:M2"/>
    <mergeCell ref="H1:H2"/>
    <mergeCell ref="D1:D2"/>
    <mergeCell ref="E1:E2"/>
    <mergeCell ref="F1:F2"/>
    <mergeCell ref="G1:G2"/>
    <mergeCell ref="A1:A2"/>
    <mergeCell ref="B1:B2"/>
    <mergeCell ref="C1:C2"/>
    <mergeCell ref="U1:W1"/>
  </mergeCells>
  <hyperlinks>
    <hyperlink ref="F3" r:id="rId1"/>
    <hyperlink ref="F4" r:id="rId2"/>
    <hyperlink ref="F6" r:id="rId3"/>
    <hyperlink ref="F7" r:id="rId4"/>
    <hyperlink ref="F9" r:id="rId5"/>
    <hyperlink ref="F8" r:id="rId6"/>
    <hyperlink ref="F10" r:id="rId7"/>
    <hyperlink ref="F11" r:id="rId8"/>
    <hyperlink ref="F12" r:id="rId9"/>
    <hyperlink ref="F14" r:id="rId10"/>
    <hyperlink ref="F15" r:id="rId11"/>
    <hyperlink ref="F16" r:id="rId12"/>
    <hyperlink ref="F17" r:id="rId13"/>
    <hyperlink ref="F18" r:id="rId14"/>
    <hyperlink ref="F19" r:id="rId15"/>
    <hyperlink ref="F20" r:id="rId16"/>
    <hyperlink ref="F21" r:id="rId17"/>
    <hyperlink ref="F22" r:id="rId18"/>
    <hyperlink ref="F23" r:id="rId19"/>
    <hyperlink ref="F24" r:id="rId20"/>
    <hyperlink ref="F25" r:id="rId21"/>
    <hyperlink ref="F27" r:id="rId22"/>
    <hyperlink ref="F28" r:id="rId23"/>
    <hyperlink ref="F29" r:id="rId24"/>
    <hyperlink ref="F30" r:id="rId25"/>
    <hyperlink ref="F31" r:id="rId26"/>
    <hyperlink ref="F32" r:id="rId27"/>
    <hyperlink ref="F33" r:id="rId28"/>
    <hyperlink ref="F34" r:id="rId29"/>
    <hyperlink ref="F35" r:id="rId30"/>
    <hyperlink ref="F36" r:id="rId31"/>
    <hyperlink ref="F37" r:id="rId32"/>
    <hyperlink ref="F13" r:id="rId33"/>
    <hyperlink ref="F38" r:id="rId34"/>
    <hyperlink ref="F39" r:id="rId35"/>
    <hyperlink ref="F40" r:id="rId36"/>
    <hyperlink ref="F63" r:id="rId37"/>
    <hyperlink ref="F65" r:id="rId38"/>
    <hyperlink ref="F68" r:id="rId39"/>
    <hyperlink ref="F69" r:id="rId40"/>
    <hyperlink ref="F71" r:id="rId41"/>
    <hyperlink ref="F41" r:id="rId42"/>
    <hyperlink ref="F42" r:id="rId43"/>
    <hyperlink ref="F43" r:id="rId44"/>
    <hyperlink ref="F44" r:id="rId45"/>
    <hyperlink ref="F45" r:id="rId46"/>
    <hyperlink ref="F46" r:id="rId47"/>
    <hyperlink ref="F47" r:id="rId48"/>
    <hyperlink ref="F48" r:id="rId49"/>
    <hyperlink ref="F49" r:id="rId50"/>
    <hyperlink ref="F50" r:id="rId51"/>
    <hyperlink ref="F51" r:id="rId52"/>
    <hyperlink ref="F52" r:id="rId53"/>
    <hyperlink ref="F53" r:id="rId54"/>
    <hyperlink ref="F54" r:id="rId55"/>
    <hyperlink ref="F55" r:id="rId56"/>
    <hyperlink ref="F56" r:id="rId57"/>
    <hyperlink ref="F57" r:id="rId58"/>
    <hyperlink ref="F59" r:id="rId59"/>
    <hyperlink ref="F60" r:id="rId60"/>
    <hyperlink ref="F62" r:id="rId61"/>
    <hyperlink ref="F74" r:id="rId6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7"/>
  <sheetViews>
    <sheetView topLeftCell="A46" workbookViewId="0">
      <selection activeCell="A48" sqref="A48:XFD49"/>
    </sheetView>
  </sheetViews>
  <sheetFormatPr defaultRowHeight="15.75" x14ac:dyDescent="0.25"/>
  <cols>
    <col min="1" max="1" width="39.42578125" style="46" customWidth="1"/>
    <col min="2" max="2" width="26.7109375" style="24" customWidth="1"/>
    <col min="3" max="3" width="13" style="47" customWidth="1"/>
    <col min="4" max="4" width="18.5703125" style="24" customWidth="1"/>
    <col min="5" max="5" width="31.140625" style="48" customWidth="1"/>
    <col min="6" max="6" width="27.42578125" style="49" customWidth="1"/>
    <col min="7" max="7" width="13.85546875" style="47" customWidth="1"/>
    <col min="8" max="8" width="32.85546875" style="24" customWidth="1"/>
    <col min="9" max="9" width="22.140625" style="49" customWidth="1"/>
    <col min="10" max="10" width="30.85546875" style="49" customWidth="1"/>
    <col min="11" max="13" width="21.7109375" style="24" customWidth="1"/>
    <col min="14" max="14" width="21.42578125" style="24" customWidth="1"/>
    <col min="15" max="15" width="23.5703125" style="24" customWidth="1"/>
    <col min="16" max="16" width="19.85546875" style="24" customWidth="1"/>
    <col min="17" max="18" width="20.140625" style="24" customWidth="1"/>
    <col min="19" max="19" width="17.28515625" style="49" customWidth="1"/>
    <col min="20" max="20" width="33.28515625" style="49" customWidth="1"/>
    <col min="21" max="21" width="9.140625" style="24"/>
    <col min="22" max="22" width="18.5703125" style="24" customWidth="1"/>
    <col min="23" max="23" width="17.140625" style="24" customWidth="1"/>
    <col min="24" max="24" width="16.28515625" style="24" customWidth="1"/>
    <col min="25" max="25" width="17.5703125" style="50" customWidth="1"/>
    <col min="26" max="26" width="16.140625" style="47" customWidth="1"/>
    <col min="27" max="27" width="15.140625" style="47" customWidth="1"/>
    <col min="28" max="28" width="13.28515625" style="47" customWidth="1"/>
    <col min="29" max="29" width="13" style="47" customWidth="1"/>
    <col min="30" max="30" width="14.7109375" style="47" customWidth="1"/>
    <col min="31" max="31" width="12.85546875" style="70" customWidth="1"/>
    <col min="32" max="32" width="11.85546875" style="24" bestFit="1" customWidth="1"/>
    <col min="33" max="35" width="9.140625" style="24"/>
    <col min="36" max="36" width="20.85546875" style="24" customWidth="1"/>
    <col min="37" max="37" width="16.42578125" style="24" customWidth="1"/>
    <col min="38" max="40" width="9.140625" style="24"/>
    <col min="41" max="41" width="21.28515625" style="24" customWidth="1"/>
    <col min="42" max="42" width="15.5703125" style="47" customWidth="1"/>
    <col min="43" max="43" width="9.140625" style="24" customWidth="1"/>
    <col min="44" max="44" width="19.5703125" style="50" customWidth="1"/>
    <col min="45" max="45" width="18.5703125" style="50" customWidth="1"/>
    <col min="46" max="46" width="19.28515625" style="50" customWidth="1"/>
    <col min="47" max="47" width="16.7109375" style="49" customWidth="1"/>
    <col min="48" max="49" width="9.140625" style="24"/>
    <col min="50" max="51" width="20.140625" style="24" customWidth="1"/>
    <col min="52" max="53" width="19.7109375" style="24" customWidth="1"/>
    <col min="54" max="55" width="18.28515625" style="24" customWidth="1"/>
    <col min="56" max="59" width="9.140625" style="24"/>
    <col min="60" max="60" width="9.140625" style="49"/>
    <col min="61" max="16384" width="9.140625" style="24"/>
  </cols>
  <sheetData>
    <row r="1" spans="1:60" ht="94.5" customHeight="1" x14ac:dyDescent="0.25">
      <c r="A1" s="17" t="s">
        <v>0</v>
      </c>
      <c r="B1" s="15" t="s">
        <v>21</v>
      </c>
      <c r="C1" s="10" t="s">
        <v>1</v>
      </c>
      <c r="D1" s="16" t="s">
        <v>79</v>
      </c>
      <c r="E1" s="18" t="s">
        <v>2</v>
      </c>
      <c r="F1" s="12" t="s">
        <v>6</v>
      </c>
      <c r="G1" s="10" t="s">
        <v>3</v>
      </c>
      <c r="H1" s="12" t="s">
        <v>4</v>
      </c>
      <c r="I1" s="12" t="s">
        <v>5</v>
      </c>
      <c r="J1" s="12" t="s">
        <v>7</v>
      </c>
      <c r="K1" s="13" t="s">
        <v>8</v>
      </c>
      <c r="L1" s="13" t="s">
        <v>515</v>
      </c>
      <c r="M1" s="13" t="s">
        <v>517</v>
      </c>
      <c r="N1" s="65" t="s">
        <v>25</v>
      </c>
      <c r="O1" s="65" t="s">
        <v>516</v>
      </c>
      <c r="P1" s="19" t="s">
        <v>26</v>
      </c>
      <c r="Q1" s="19" t="s">
        <v>27</v>
      </c>
      <c r="R1" s="19" t="s">
        <v>200</v>
      </c>
      <c r="S1" s="20" t="s">
        <v>32</v>
      </c>
      <c r="T1" s="20" t="s">
        <v>2522</v>
      </c>
      <c r="U1" s="11" t="s">
        <v>33</v>
      </c>
      <c r="V1" s="22" t="s">
        <v>42</v>
      </c>
      <c r="W1" s="23"/>
      <c r="X1" s="23"/>
      <c r="Y1" s="23"/>
      <c r="Z1" s="10" t="s">
        <v>44</v>
      </c>
      <c r="AA1" s="10"/>
      <c r="AB1" s="10"/>
      <c r="AC1" s="10" t="s">
        <v>9</v>
      </c>
      <c r="AD1" s="10"/>
      <c r="AE1" s="10"/>
      <c r="AF1" s="7" t="s">
        <v>10</v>
      </c>
      <c r="AG1" s="7" t="s">
        <v>11</v>
      </c>
      <c r="AH1" s="12" t="s">
        <v>22</v>
      </c>
      <c r="AI1" s="12"/>
      <c r="AJ1" s="12"/>
      <c r="AK1" s="12"/>
      <c r="AL1" s="12" t="s">
        <v>28</v>
      </c>
      <c r="AM1" s="12"/>
      <c r="AN1" s="12"/>
      <c r="AO1" s="12" t="s">
        <v>196</v>
      </c>
      <c r="AP1" s="12"/>
      <c r="AQ1" s="12"/>
      <c r="AR1" s="66" t="s">
        <v>35</v>
      </c>
      <c r="AS1" s="66" t="s">
        <v>36</v>
      </c>
      <c r="AT1" s="66" t="s">
        <v>156</v>
      </c>
      <c r="AU1" s="20" t="s">
        <v>93</v>
      </c>
      <c r="AV1" s="20" t="s">
        <v>37</v>
      </c>
      <c r="AW1" s="20" t="s">
        <v>38</v>
      </c>
      <c r="AX1" s="20" t="s">
        <v>39</v>
      </c>
      <c r="AY1" s="20" t="s">
        <v>195</v>
      </c>
      <c r="AZ1" s="66" t="s">
        <v>40</v>
      </c>
      <c r="BA1" s="20" t="s">
        <v>195</v>
      </c>
      <c r="BB1" s="66" t="s">
        <v>41</v>
      </c>
      <c r="BC1" s="20" t="s">
        <v>195</v>
      </c>
      <c r="BD1" s="10" t="s">
        <v>12</v>
      </c>
      <c r="BE1" s="10" t="s">
        <v>13</v>
      </c>
      <c r="BF1" s="10" t="s">
        <v>14</v>
      </c>
      <c r="BG1" s="10" t="s">
        <v>15</v>
      </c>
      <c r="BH1" s="10" t="s">
        <v>16</v>
      </c>
    </row>
    <row r="2" spans="1:60" ht="87" customHeight="1" x14ac:dyDescent="0.25">
      <c r="A2" s="17"/>
      <c r="B2" s="15"/>
      <c r="C2" s="10"/>
      <c r="D2" s="16"/>
      <c r="E2" s="18"/>
      <c r="F2" s="12"/>
      <c r="G2" s="10"/>
      <c r="H2" s="12"/>
      <c r="I2" s="12"/>
      <c r="J2" s="12"/>
      <c r="K2" s="14"/>
      <c r="L2" s="14"/>
      <c r="M2" s="14"/>
      <c r="N2" s="67"/>
      <c r="O2" s="67"/>
      <c r="P2" s="19"/>
      <c r="Q2" s="19"/>
      <c r="R2" s="19"/>
      <c r="S2" s="20"/>
      <c r="T2" s="20"/>
      <c r="U2" s="11"/>
      <c r="V2" s="9" t="s">
        <v>43</v>
      </c>
      <c r="W2" s="9" t="s">
        <v>18</v>
      </c>
      <c r="X2" s="9" t="s">
        <v>19</v>
      </c>
      <c r="Y2" s="9" t="s">
        <v>20</v>
      </c>
      <c r="Z2" s="8" t="s">
        <v>18</v>
      </c>
      <c r="AA2" s="8" t="s">
        <v>19</v>
      </c>
      <c r="AB2" s="8" t="s">
        <v>20</v>
      </c>
      <c r="AC2" s="8" t="s">
        <v>18</v>
      </c>
      <c r="AD2" s="8" t="s">
        <v>19</v>
      </c>
      <c r="AE2" s="8" t="s">
        <v>20</v>
      </c>
      <c r="AF2" s="68"/>
      <c r="AG2" s="68"/>
      <c r="AH2" s="7" t="s">
        <v>23</v>
      </c>
      <c r="AI2" s="7" t="s">
        <v>24</v>
      </c>
      <c r="AJ2" s="7" t="s">
        <v>29</v>
      </c>
      <c r="AK2" s="7" t="s">
        <v>30</v>
      </c>
      <c r="AL2" s="7" t="s">
        <v>23</v>
      </c>
      <c r="AM2" s="7" t="s">
        <v>24</v>
      </c>
      <c r="AN2" s="7" t="s">
        <v>29</v>
      </c>
      <c r="AO2" s="7" t="s">
        <v>197</v>
      </c>
      <c r="AP2" s="8" t="s">
        <v>198</v>
      </c>
      <c r="AQ2" s="7" t="s">
        <v>199</v>
      </c>
      <c r="AR2" s="66"/>
      <c r="AS2" s="66"/>
      <c r="AT2" s="66"/>
      <c r="AU2" s="20"/>
      <c r="AV2" s="20"/>
      <c r="AW2" s="20"/>
      <c r="AX2" s="20"/>
      <c r="AY2" s="20"/>
      <c r="AZ2" s="66"/>
      <c r="BA2" s="20"/>
      <c r="BB2" s="66"/>
      <c r="BC2" s="20"/>
      <c r="BD2" s="10"/>
      <c r="BE2" s="10"/>
      <c r="BF2" s="10"/>
      <c r="BG2" s="10"/>
      <c r="BH2" s="10"/>
    </row>
    <row r="3" spans="1:60" ht="157.5" x14ac:dyDescent="0.25">
      <c r="A3" s="35" t="s">
        <v>1113</v>
      </c>
      <c r="B3" s="6" t="s">
        <v>1137</v>
      </c>
      <c r="C3" s="1">
        <v>44599</v>
      </c>
      <c r="D3" s="4" t="s">
        <v>1530</v>
      </c>
      <c r="E3" s="6" t="s">
        <v>1951</v>
      </c>
      <c r="F3" s="40" t="s">
        <v>1950</v>
      </c>
      <c r="G3" s="1">
        <v>44623</v>
      </c>
      <c r="H3" s="4" t="s">
        <v>1572</v>
      </c>
      <c r="I3" s="2" t="s">
        <v>1573</v>
      </c>
      <c r="J3" s="2" t="s">
        <v>809</v>
      </c>
      <c r="K3" s="3">
        <v>68944737.599999994</v>
      </c>
      <c r="L3" s="31">
        <f t="shared" ref="L3" si="0">((K3-N3)/K3)*100</f>
        <v>0</v>
      </c>
      <c r="M3" s="32">
        <f t="shared" ref="M3" si="1">K3-N3</f>
        <v>0</v>
      </c>
      <c r="N3" s="3">
        <v>68944737.599999994</v>
      </c>
      <c r="O3" s="32">
        <f t="shared" ref="O3:O6" si="2">K3-P3</f>
        <v>0</v>
      </c>
      <c r="P3" s="3">
        <v>68944737.599999994</v>
      </c>
      <c r="Q3" s="9">
        <f t="shared" ref="Q3:R3" si="3">P3</f>
        <v>68944737.599999994</v>
      </c>
      <c r="R3" s="9">
        <f t="shared" si="3"/>
        <v>68944737.599999994</v>
      </c>
      <c r="S3" s="2" t="s">
        <v>1574</v>
      </c>
      <c r="T3" s="2" t="s">
        <v>1575</v>
      </c>
      <c r="U3" s="4" t="s">
        <v>69</v>
      </c>
      <c r="V3" s="3">
        <f t="shared" ref="V3" si="4">W3+X3+Y3</f>
        <v>2127924</v>
      </c>
      <c r="W3" s="3">
        <v>2127924</v>
      </c>
      <c r="X3" s="3"/>
      <c r="Y3" s="3"/>
      <c r="Z3" s="1">
        <v>44743</v>
      </c>
      <c r="AA3" s="1"/>
      <c r="AB3" s="1"/>
      <c r="AC3" s="1">
        <v>44757</v>
      </c>
      <c r="AD3" s="1"/>
      <c r="AE3" s="43"/>
      <c r="AF3" s="4">
        <v>100</v>
      </c>
      <c r="AG3" s="4">
        <v>0</v>
      </c>
      <c r="AH3" s="4" t="s">
        <v>48</v>
      </c>
      <c r="AI3" s="4">
        <v>10</v>
      </c>
      <c r="AJ3" s="9">
        <f>K3*10/100</f>
        <v>6894473.7599999998</v>
      </c>
      <c r="AK3" s="4"/>
      <c r="AL3" s="4"/>
      <c r="AM3" s="4"/>
      <c r="AN3" s="4"/>
      <c r="AO3" s="4"/>
      <c r="AP3" s="4"/>
      <c r="AQ3" s="4"/>
      <c r="AR3" s="3">
        <v>0</v>
      </c>
      <c r="AS3" s="32">
        <f t="shared" ref="AS3" si="5">AT3-AR3</f>
        <v>68944737.599999994</v>
      </c>
      <c r="AT3" s="32">
        <f>Q3</f>
        <v>68944737.599999994</v>
      </c>
      <c r="AU3" s="2" t="s">
        <v>94</v>
      </c>
      <c r="AV3" s="4"/>
      <c r="AW3" s="4"/>
      <c r="AX3" s="32" t="e">
        <f>W3*#REF!</f>
        <v>#REF!</v>
      </c>
      <c r="AY3" s="32"/>
      <c r="AZ3" s="32" t="e">
        <f>X3*#REF!</f>
        <v>#REF!</v>
      </c>
      <c r="BA3" s="32"/>
      <c r="BB3" s="9" t="e">
        <f>Y3*#REF!</f>
        <v>#REF!</v>
      </c>
      <c r="BC3" s="9"/>
      <c r="BD3" s="4"/>
      <c r="BE3" s="4"/>
      <c r="BF3" s="4"/>
      <c r="BG3" s="4"/>
      <c r="BH3" s="4"/>
    </row>
    <row r="4" spans="1:60" ht="75" x14ac:dyDescent="0.25">
      <c r="A4" s="35" t="s">
        <v>1111</v>
      </c>
      <c r="B4" s="6" t="s">
        <v>1169</v>
      </c>
      <c r="C4" s="1">
        <v>44600</v>
      </c>
      <c r="D4" s="4" t="s">
        <v>1530</v>
      </c>
      <c r="E4" s="6" t="s">
        <v>1976</v>
      </c>
      <c r="F4" s="40" t="s">
        <v>1975</v>
      </c>
      <c r="G4" s="1">
        <v>44625</v>
      </c>
      <c r="H4" s="4" t="s">
        <v>1635</v>
      </c>
      <c r="I4" s="2" t="s">
        <v>1637</v>
      </c>
      <c r="J4" s="2" t="s">
        <v>811</v>
      </c>
      <c r="K4" s="3">
        <v>19289766.75</v>
      </c>
      <c r="L4" s="31">
        <f t="shared" ref="L4:L10" si="6">((K4-N4)/K4)*100</f>
        <v>83.252881997652977</v>
      </c>
      <c r="M4" s="32">
        <f t="shared" ref="M4:M10" si="7">K4-N4</f>
        <v>16059286.75</v>
      </c>
      <c r="N4" s="3">
        <v>3230480</v>
      </c>
      <c r="O4" s="32">
        <f t="shared" si="2"/>
        <v>16059757.949999999</v>
      </c>
      <c r="P4" s="3">
        <v>3230008.8</v>
      </c>
      <c r="Q4" s="9">
        <f t="shared" ref="Q4:R6" si="8">P4</f>
        <v>3230008.8</v>
      </c>
      <c r="R4" s="9">
        <f t="shared" si="8"/>
        <v>3230008.8</v>
      </c>
      <c r="S4" s="2" t="s">
        <v>1638</v>
      </c>
      <c r="T4" s="2" t="s">
        <v>1639</v>
      </c>
      <c r="U4" s="4" t="s">
        <v>812</v>
      </c>
      <c r="V4" s="3">
        <f t="shared" ref="V4:V10" si="9">W4+X4+Y4</f>
        <v>101445</v>
      </c>
      <c r="W4" s="3">
        <v>101445</v>
      </c>
      <c r="X4" s="3"/>
      <c r="Y4" s="3"/>
      <c r="Z4" s="1">
        <v>44743</v>
      </c>
      <c r="AA4" s="1"/>
      <c r="AB4" s="1"/>
      <c r="AC4" s="1">
        <v>44757</v>
      </c>
      <c r="AD4" s="1"/>
      <c r="AE4" s="43"/>
      <c r="AF4" s="4">
        <v>100</v>
      </c>
      <c r="AG4" s="4">
        <v>0</v>
      </c>
      <c r="AH4" s="4" t="s">
        <v>48</v>
      </c>
      <c r="AI4" s="4">
        <v>10</v>
      </c>
      <c r="AJ4" s="9">
        <f>K4*10/100</f>
        <v>1928976.675</v>
      </c>
      <c r="AK4" s="4"/>
      <c r="AL4" s="4"/>
      <c r="AM4" s="4"/>
      <c r="AN4" s="4"/>
      <c r="AO4" s="4"/>
      <c r="AP4" s="4"/>
      <c r="AQ4" s="4"/>
      <c r="AR4" s="3">
        <v>0</v>
      </c>
      <c r="AS4" s="32">
        <f t="shared" ref="AS4:AS10" si="10">AT4-AR4</f>
        <v>3230008.8</v>
      </c>
      <c r="AT4" s="32">
        <f>Q4</f>
        <v>3230008.8</v>
      </c>
      <c r="AU4" s="2" t="s">
        <v>94</v>
      </c>
      <c r="AV4" s="4"/>
      <c r="AW4" s="4"/>
      <c r="AX4" s="32" t="e">
        <f>W4*#REF!</f>
        <v>#REF!</v>
      </c>
      <c r="AY4" s="32"/>
      <c r="AZ4" s="32" t="e">
        <f>X4*#REF!</f>
        <v>#REF!</v>
      </c>
      <c r="BA4" s="32"/>
      <c r="BB4" s="9" t="e">
        <f>Y4*#REF!</f>
        <v>#REF!</v>
      </c>
      <c r="BC4" s="9"/>
      <c r="BD4" s="4"/>
      <c r="BE4" s="4"/>
      <c r="BF4" s="4"/>
      <c r="BG4" s="4"/>
      <c r="BH4" s="4"/>
    </row>
    <row r="5" spans="1:60" ht="75" x14ac:dyDescent="0.25">
      <c r="A5" s="35" t="s">
        <v>1104</v>
      </c>
      <c r="B5" s="6" t="s">
        <v>1168</v>
      </c>
      <c r="C5" s="1">
        <v>44600</v>
      </c>
      <c r="D5" s="4" t="s">
        <v>1530</v>
      </c>
      <c r="E5" s="6" t="s">
        <v>1978</v>
      </c>
      <c r="F5" s="40" t="s">
        <v>1977</v>
      </c>
      <c r="G5" s="1">
        <v>44625</v>
      </c>
      <c r="H5" s="4" t="s">
        <v>1636</v>
      </c>
      <c r="I5" s="2" t="s">
        <v>1640</v>
      </c>
      <c r="J5" s="55" t="s">
        <v>810</v>
      </c>
      <c r="K5" s="3">
        <v>17498585.399999999</v>
      </c>
      <c r="L5" s="31">
        <f t="shared" si="6"/>
        <v>100</v>
      </c>
      <c r="M5" s="32">
        <f t="shared" si="7"/>
        <v>17498585.399999999</v>
      </c>
      <c r="N5" s="3"/>
      <c r="O5" s="32">
        <f t="shared" si="2"/>
        <v>1008.5599999986589</v>
      </c>
      <c r="P5" s="3">
        <v>17497576.84</v>
      </c>
      <c r="Q5" s="9">
        <f t="shared" si="8"/>
        <v>17497576.84</v>
      </c>
      <c r="R5" s="9">
        <f t="shared" si="8"/>
        <v>17497576.84</v>
      </c>
      <c r="S5" s="2" t="s">
        <v>1641</v>
      </c>
      <c r="T5" s="2" t="s">
        <v>1604</v>
      </c>
      <c r="U5" s="4" t="s">
        <v>49</v>
      </c>
      <c r="V5" s="3">
        <f t="shared" si="9"/>
        <v>5042820</v>
      </c>
      <c r="W5" s="3">
        <v>5042820</v>
      </c>
      <c r="X5" s="3"/>
      <c r="Y5" s="3"/>
      <c r="Z5" s="1">
        <v>44743</v>
      </c>
      <c r="AA5" s="1"/>
      <c r="AB5" s="1"/>
      <c r="AC5" s="1">
        <v>44757</v>
      </c>
      <c r="AD5" s="1"/>
      <c r="AE5" s="43"/>
      <c r="AF5" s="4">
        <v>100</v>
      </c>
      <c r="AG5" s="4">
        <v>0</v>
      </c>
      <c r="AH5" s="4" t="s">
        <v>48</v>
      </c>
      <c r="AI5" s="4">
        <v>10</v>
      </c>
      <c r="AJ5" s="9">
        <f>K5*10/100</f>
        <v>1749858.54</v>
      </c>
      <c r="AK5" s="4"/>
      <c r="AL5" s="4"/>
      <c r="AM5" s="4"/>
      <c r="AN5" s="4"/>
      <c r="AO5" s="4"/>
      <c r="AP5" s="4"/>
      <c r="AQ5" s="4"/>
      <c r="AR5" s="3">
        <v>0</v>
      </c>
      <c r="AS5" s="32">
        <f t="shared" si="10"/>
        <v>17497576.84</v>
      </c>
      <c r="AT5" s="32">
        <f>Q5</f>
        <v>17497576.84</v>
      </c>
      <c r="AU5" s="2" t="s">
        <v>94</v>
      </c>
      <c r="AV5" s="4"/>
      <c r="AW5" s="4"/>
      <c r="AX5" s="32" t="e">
        <f>W5*#REF!</f>
        <v>#REF!</v>
      </c>
      <c r="AY5" s="32"/>
      <c r="AZ5" s="32" t="e">
        <f>X5*#REF!</f>
        <v>#REF!</v>
      </c>
      <c r="BA5" s="32"/>
      <c r="BB5" s="9" t="e">
        <f>Y5*#REF!</f>
        <v>#REF!</v>
      </c>
      <c r="BC5" s="9"/>
      <c r="BD5" s="4"/>
      <c r="BE5" s="4"/>
      <c r="BF5" s="4"/>
      <c r="BG5" s="4"/>
      <c r="BH5" s="4"/>
    </row>
    <row r="6" spans="1:60" ht="94.5" x14ac:dyDescent="0.25">
      <c r="A6" s="35" t="s">
        <v>1097</v>
      </c>
      <c r="B6" s="6" t="s">
        <v>1164</v>
      </c>
      <c r="C6" s="1">
        <v>44600</v>
      </c>
      <c r="D6" s="4" t="s">
        <v>1530</v>
      </c>
      <c r="E6" s="6" t="s">
        <v>641</v>
      </c>
      <c r="F6" s="40" t="s">
        <v>1983</v>
      </c>
      <c r="G6" s="1" t="s">
        <v>641</v>
      </c>
      <c r="H6" s="4" t="s">
        <v>641</v>
      </c>
      <c r="I6" s="2" t="s">
        <v>641</v>
      </c>
      <c r="J6" s="2" t="s">
        <v>852</v>
      </c>
      <c r="K6" s="69">
        <v>8018468.3700000001</v>
      </c>
      <c r="L6" s="31">
        <f t="shared" si="6"/>
        <v>100</v>
      </c>
      <c r="M6" s="32">
        <f t="shared" si="7"/>
        <v>8018468.3700000001</v>
      </c>
      <c r="N6" s="3"/>
      <c r="O6" s="32">
        <f t="shared" si="2"/>
        <v>8018468.3700000001</v>
      </c>
      <c r="P6" s="3"/>
      <c r="Q6" s="9">
        <f t="shared" si="8"/>
        <v>0</v>
      </c>
      <c r="R6" s="9">
        <f t="shared" si="8"/>
        <v>0</v>
      </c>
      <c r="S6" s="2"/>
      <c r="T6" s="2"/>
      <c r="U6" s="4"/>
      <c r="V6" s="3">
        <f t="shared" si="9"/>
        <v>0</v>
      </c>
      <c r="W6" s="3"/>
      <c r="X6" s="3"/>
      <c r="Y6" s="3"/>
      <c r="Z6" s="1"/>
      <c r="AA6" s="1"/>
      <c r="AB6" s="1"/>
      <c r="AC6" s="1"/>
      <c r="AD6" s="1"/>
      <c r="AE6" s="43"/>
      <c r="AF6" s="4"/>
      <c r="AG6" s="4"/>
      <c r="AH6" s="4"/>
      <c r="AI6" s="4">
        <v>10</v>
      </c>
      <c r="AJ6" s="9">
        <f>K6*10/100</f>
        <v>801846.83700000006</v>
      </c>
      <c r="AK6" s="4"/>
      <c r="AL6" s="4"/>
      <c r="AM6" s="4"/>
      <c r="AN6" s="4"/>
      <c r="AO6" s="4"/>
      <c r="AP6" s="4"/>
      <c r="AQ6" s="4"/>
      <c r="AR6" s="3"/>
      <c r="AS6" s="32">
        <f t="shared" si="10"/>
        <v>0</v>
      </c>
      <c r="AT6" s="32">
        <f>Q6</f>
        <v>0</v>
      </c>
      <c r="AU6" s="2"/>
      <c r="AV6" s="4"/>
      <c r="AW6" s="4"/>
      <c r="AX6" s="32" t="e">
        <f>W6*#REF!</f>
        <v>#REF!</v>
      </c>
      <c r="AY6" s="32"/>
      <c r="AZ6" s="32" t="e">
        <f>X6*#REF!</f>
        <v>#REF!</v>
      </c>
      <c r="BA6" s="32"/>
      <c r="BB6" s="9" t="e">
        <f>Y6*#REF!</f>
        <v>#REF!</v>
      </c>
      <c r="BC6" s="9"/>
      <c r="BD6" s="4"/>
      <c r="BE6" s="4"/>
      <c r="BF6" s="4"/>
      <c r="BG6" s="4"/>
      <c r="BH6" s="4"/>
    </row>
    <row r="7" spans="1:60" ht="75" x14ac:dyDescent="0.25">
      <c r="A7" s="35" t="s">
        <v>1081</v>
      </c>
      <c r="B7" s="6" t="s">
        <v>1279</v>
      </c>
      <c r="C7" s="1">
        <v>44603</v>
      </c>
      <c r="D7" s="4" t="s">
        <v>1530</v>
      </c>
      <c r="E7" s="6" t="s">
        <v>641</v>
      </c>
      <c r="F7" s="40" t="s">
        <v>2218</v>
      </c>
      <c r="G7" s="1" t="s">
        <v>641</v>
      </c>
      <c r="H7" s="4" t="s">
        <v>641</v>
      </c>
      <c r="I7" s="2" t="s">
        <v>641</v>
      </c>
      <c r="J7" s="2" t="s">
        <v>1047</v>
      </c>
      <c r="K7" s="3">
        <v>5757478.6500000004</v>
      </c>
      <c r="L7" s="31">
        <f t="shared" si="6"/>
        <v>100</v>
      </c>
      <c r="M7" s="32">
        <f t="shared" si="7"/>
        <v>5757478.6500000004</v>
      </c>
      <c r="N7" s="3"/>
      <c r="O7" s="32">
        <f t="shared" ref="O7:O12" si="11">K7-P7</f>
        <v>5757478.6500000004</v>
      </c>
      <c r="P7" s="3"/>
      <c r="Q7" s="9">
        <f t="shared" ref="Q7:R10" si="12">P7</f>
        <v>0</v>
      </c>
      <c r="R7" s="9">
        <f t="shared" si="12"/>
        <v>0</v>
      </c>
      <c r="S7" s="2"/>
      <c r="T7" s="2"/>
      <c r="U7" s="4"/>
      <c r="V7" s="3">
        <f t="shared" si="9"/>
        <v>0</v>
      </c>
      <c r="W7" s="3"/>
      <c r="X7" s="3"/>
      <c r="Y7" s="3"/>
      <c r="Z7" s="1"/>
      <c r="AA7" s="1"/>
      <c r="AB7" s="1"/>
      <c r="AC7" s="1"/>
      <c r="AD7" s="1"/>
      <c r="AE7" s="43"/>
      <c r="AF7" s="63"/>
      <c r="AG7" s="4"/>
      <c r="AH7" s="4"/>
      <c r="AI7" s="4">
        <v>10</v>
      </c>
      <c r="AJ7" s="9">
        <f>K7*10/100</f>
        <v>575747.86499999999</v>
      </c>
      <c r="AK7" s="4"/>
      <c r="AL7" s="4"/>
      <c r="AM7" s="4"/>
      <c r="AN7" s="4"/>
      <c r="AO7" s="4"/>
      <c r="AP7" s="4"/>
      <c r="AQ7" s="4"/>
      <c r="AR7" s="3"/>
      <c r="AS7" s="32">
        <f t="shared" si="10"/>
        <v>0</v>
      </c>
      <c r="AT7" s="32">
        <f>Q7</f>
        <v>0</v>
      </c>
      <c r="AU7" s="2"/>
      <c r="AV7" s="4"/>
      <c r="AW7" s="4"/>
      <c r="AX7" s="32" t="e">
        <f>W7*#REF!</f>
        <v>#REF!</v>
      </c>
      <c r="AY7" s="32"/>
      <c r="AZ7" s="32" t="e">
        <f>X7*#REF!</f>
        <v>#REF!</v>
      </c>
      <c r="BA7" s="32"/>
      <c r="BB7" s="9" t="e">
        <f>Y7*#REF!</f>
        <v>#REF!</v>
      </c>
      <c r="BC7" s="9"/>
      <c r="BD7" s="4"/>
      <c r="BE7" s="4"/>
      <c r="BF7" s="4"/>
      <c r="BG7" s="4"/>
      <c r="BH7" s="4"/>
    </row>
    <row r="8" spans="1:60" ht="75" x14ac:dyDescent="0.25">
      <c r="A8" s="35" t="s">
        <v>1271</v>
      </c>
      <c r="B8" s="6" t="s">
        <v>1272</v>
      </c>
      <c r="C8" s="1">
        <v>44603</v>
      </c>
      <c r="D8" s="4" t="s">
        <v>1530</v>
      </c>
      <c r="E8" s="6" t="s">
        <v>2229</v>
      </c>
      <c r="F8" s="40" t="s">
        <v>2228</v>
      </c>
      <c r="G8" s="1">
        <v>44624</v>
      </c>
      <c r="H8" s="6" t="s">
        <v>1617</v>
      </c>
      <c r="I8" s="2" t="s">
        <v>1621</v>
      </c>
      <c r="J8" s="2" t="s">
        <v>1059</v>
      </c>
      <c r="K8" s="3">
        <v>1294623.33</v>
      </c>
      <c r="L8" s="31">
        <f t="shared" si="6"/>
        <v>0</v>
      </c>
      <c r="M8" s="32">
        <f t="shared" si="7"/>
        <v>0</v>
      </c>
      <c r="N8" s="3">
        <v>1294623.33</v>
      </c>
      <c r="O8" s="32">
        <f t="shared" si="11"/>
        <v>1293.3300000000745</v>
      </c>
      <c r="P8" s="3">
        <v>1293330</v>
      </c>
      <c r="Q8" s="9">
        <f t="shared" si="12"/>
        <v>1293330</v>
      </c>
      <c r="R8" s="9">
        <f t="shared" si="12"/>
        <v>1293330</v>
      </c>
      <c r="S8" s="2" t="s">
        <v>1622</v>
      </c>
      <c r="T8" s="2" t="s">
        <v>1624</v>
      </c>
      <c r="U8" s="4" t="s">
        <v>812</v>
      </c>
      <c r="V8" s="3">
        <f t="shared" si="9"/>
        <v>6807</v>
      </c>
      <c r="W8" s="3">
        <v>6807</v>
      </c>
      <c r="X8" s="3"/>
      <c r="Y8" s="3"/>
      <c r="Z8" s="1">
        <v>44743</v>
      </c>
      <c r="AA8" s="1"/>
      <c r="AB8" s="1"/>
      <c r="AC8" s="1">
        <v>44757</v>
      </c>
      <c r="AD8" s="1"/>
      <c r="AE8" s="43"/>
      <c r="AF8" s="63">
        <v>100</v>
      </c>
      <c r="AG8" s="4">
        <v>0</v>
      </c>
      <c r="AH8" s="4" t="s">
        <v>1299</v>
      </c>
      <c r="AI8" s="4">
        <v>10</v>
      </c>
      <c r="AJ8" s="9">
        <f>K8*10/100</f>
        <v>129462.33300000001</v>
      </c>
      <c r="AK8" s="4"/>
      <c r="AL8" s="4"/>
      <c r="AM8" s="4"/>
      <c r="AN8" s="4"/>
      <c r="AO8" s="4"/>
      <c r="AP8" s="4"/>
      <c r="AQ8" s="4"/>
      <c r="AR8" s="3">
        <v>0</v>
      </c>
      <c r="AS8" s="32">
        <f t="shared" si="10"/>
        <v>1293330</v>
      </c>
      <c r="AT8" s="32">
        <f>Q8</f>
        <v>1293330</v>
      </c>
      <c r="AU8" s="2" t="s">
        <v>94</v>
      </c>
      <c r="AV8" s="4"/>
      <c r="AW8" s="4"/>
      <c r="AX8" s="32" t="e">
        <f>W8*#REF!</f>
        <v>#REF!</v>
      </c>
      <c r="AY8" s="32"/>
      <c r="AZ8" s="32" t="e">
        <f>X8*#REF!</f>
        <v>#REF!</v>
      </c>
      <c r="BA8" s="32"/>
      <c r="BB8" s="9" t="e">
        <f>Y8*#REF!</f>
        <v>#REF!</v>
      </c>
      <c r="BC8" s="9"/>
      <c r="BD8" s="4"/>
      <c r="BE8" s="4"/>
      <c r="BF8" s="4"/>
      <c r="BG8" s="4"/>
      <c r="BH8" s="4"/>
    </row>
    <row r="9" spans="1:60" ht="75" x14ac:dyDescent="0.25">
      <c r="A9" s="35" t="s">
        <v>1249</v>
      </c>
      <c r="B9" s="6" t="s">
        <v>1248</v>
      </c>
      <c r="C9" s="1">
        <v>44603</v>
      </c>
      <c r="D9" s="4" t="s">
        <v>1530</v>
      </c>
      <c r="E9" s="6" t="s">
        <v>2387</v>
      </c>
      <c r="F9" s="40" t="s">
        <v>2386</v>
      </c>
      <c r="G9" s="1">
        <v>44624</v>
      </c>
      <c r="H9" s="6" t="s">
        <v>1615</v>
      </c>
      <c r="I9" s="2" t="s">
        <v>1621</v>
      </c>
      <c r="J9" s="2" t="s">
        <v>1057</v>
      </c>
      <c r="K9" s="3">
        <v>1581951.58</v>
      </c>
      <c r="L9" s="31">
        <f t="shared" si="6"/>
        <v>0</v>
      </c>
      <c r="M9" s="32">
        <f t="shared" si="7"/>
        <v>0</v>
      </c>
      <c r="N9" s="3">
        <v>1581951.58</v>
      </c>
      <c r="O9" s="32">
        <f t="shared" si="11"/>
        <v>0</v>
      </c>
      <c r="P9" s="3">
        <v>1581951.58</v>
      </c>
      <c r="Q9" s="9">
        <f t="shared" si="12"/>
        <v>1581951.58</v>
      </c>
      <c r="R9" s="9">
        <f t="shared" si="12"/>
        <v>1581951.58</v>
      </c>
      <c r="S9" s="2" t="s">
        <v>1622</v>
      </c>
      <c r="T9" s="2" t="s">
        <v>1624</v>
      </c>
      <c r="U9" s="4"/>
      <c r="V9" s="3">
        <f t="shared" si="9"/>
        <v>8371</v>
      </c>
      <c r="W9" s="3">
        <v>8371</v>
      </c>
      <c r="X9" s="3"/>
      <c r="Y9" s="3"/>
      <c r="Z9" s="1">
        <v>44743</v>
      </c>
      <c r="AA9" s="1"/>
      <c r="AB9" s="1"/>
      <c r="AC9" s="1">
        <v>44757</v>
      </c>
      <c r="AD9" s="1"/>
      <c r="AE9" s="43"/>
      <c r="AF9" s="63">
        <v>0</v>
      </c>
      <c r="AG9" s="4">
        <v>100</v>
      </c>
      <c r="AH9" s="4" t="s">
        <v>1299</v>
      </c>
      <c r="AI9" s="4">
        <v>10</v>
      </c>
      <c r="AJ9" s="9">
        <f>K9*10/100</f>
        <v>158195.158</v>
      </c>
      <c r="AK9" s="4"/>
      <c r="AL9" s="4"/>
      <c r="AM9" s="4"/>
      <c r="AN9" s="4"/>
      <c r="AO9" s="4"/>
      <c r="AP9" s="4"/>
      <c r="AQ9" s="4"/>
      <c r="AR9" s="3">
        <v>0</v>
      </c>
      <c r="AS9" s="32">
        <f t="shared" si="10"/>
        <v>1581951.58</v>
      </c>
      <c r="AT9" s="32">
        <f>Q9</f>
        <v>1581951.58</v>
      </c>
      <c r="AU9" s="2" t="s">
        <v>94</v>
      </c>
      <c r="AV9" s="4"/>
      <c r="AW9" s="4"/>
      <c r="AX9" s="32" t="e">
        <f>W9*#REF!</f>
        <v>#REF!</v>
      </c>
      <c r="AY9" s="32"/>
      <c r="AZ9" s="32" t="e">
        <f>X9*#REF!</f>
        <v>#REF!</v>
      </c>
      <c r="BA9" s="32"/>
      <c r="BB9" s="9" t="e">
        <f>Y9*#REF!</f>
        <v>#REF!</v>
      </c>
      <c r="BC9" s="9"/>
      <c r="BD9" s="4"/>
      <c r="BE9" s="4"/>
      <c r="BF9" s="4"/>
      <c r="BG9" s="4"/>
      <c r="BH9" s="4"/>
    </row>
    <row r="10" spans="1:60" ht="31.5" x14ac:dyDescent="0.25">
      <c r="A10" s="35" t="s">
        <v>1328</v>
      </c>
      <c r="B10" s="6" t="s">
        <v>1327</v>
      </c>
      <c r="C10" s="1">
        <v>44606</v>
      </c>
      <c r="D10" s="4" t="s">
        <v>1530</v>
      </c>
      <c r="E10" s="6" t="s">
        <v>641</v>
      </c>
      <c r="F10" s="2" t="s">
        <v>641</v>
      </c>
      <c r="G10" s="1" t="s">
        <v>641</v>
      </c>
      <c r="H10" s="4" t="s">
        <v>641</v>
      </c>
      <c r="I10" s="2" t="s">
        <v>641</v>
      </c>
      <c r="J10" s="2" t="s">
        <v>1064</v>
      </c>
      <c r="K10" s="3">
        <v>144147.29999999999</v>
      </c>
      <c r="L10" s="31">
        <f t="shared" si="6"/>
        <v>100</v>
      </c>
      <c r="M10" s="32">
        <f t="shared" si="7"/>
        <v>144147.29999999999</v>
      </c>
      <c r="N10" s="3"/>
      <c r="O10" s="32">
        <f t="shared" si="11"/>
        <v>144147.29999999999</v>
      </c>
      <c r="P10" s="3"/>
      <c r="Q10" s="9">
        <f t="shared" si="12"/>
        <v>0</v>
      </c>
      <c r="R10" s="9">
        <f t="shared" si="12"/>
        <v>0</v>
      </c>
      <c r="S10" s="2"/>
      <c r="T10" s="2"/>
      <c r="U10" s="4"/>
      <c r="V10" s="3">
        <f t="shared" si="9"/>
        <v>0</v>
      </c>
      <c r="W10" s="3"/>
      <c r="X10" s="3"/>
      <c r="Y10" s="3"/>
      <c r="Z10" s="1"/>
      <c r="AA10" s="1"/>
      <c r="AB10" s="1"/>
      <c r="AC10" s="1"/>
      <c r="AD10" s="1"/>
      <c r="AE10" s="43"/>
      <c r="AF10" s="63"/>
      <c r="AG10" s="4"/>
      <c r="AH10" s="4"/>
      <c r="AI10" s="4">
        <v>10</v>
      </c>
      <c r="AJ10" s="9">
        <f>K10*10/100</f>
        <v>14414.73</v>
      </c>
      <c r="AK10" s="4"/>
      <c r="AL10" s="4"/>
      <c r="AM10" s="4"/>
      <c r="AN10" s="4"/>
      <c r="AO10" s="4"/>
      <c r="AP10" s="4"/>
      <c r="AQ10" s="4"/>
      <c r="AR10" s="3"/>
      <c r="AS10" s="32">
        <f t="shared" si="10"/>
        <v>0</v>
      </c>
      <c r="AT10" s="32">
        <f>Q10</f>
        <v>0</v>
      </c>
      <c r="AU10" s="2"/>
      <c r="AV10" s="4"/>
      <c r="AW10" s="4"/>
      <c r="AX10" s="32" t="e">
        <f>W10*#REF!</f>
        <v>#REF!</v>
      </c>
      <c r="AY10" s="32"/>
      <c r="AZ10" s="32" t="e">
        <f>X10*#REF!</f>
        <v>#REF!</v>
      </c>
      <c r="BA10" s="32"/>
      <c r="BB10" s="9" t="e">
        <f>Y10*#REF!</f>
        <v>#REF!</v>
      </c>
      <c r="BC10" s="9"/>
      <c r="BD10" s="4"/>
      <c r="BE10" s="4"/>
      <c r="BF10" s="4"/>
      <c r="BG10" s="4"/>
      <c r="BH10" s="4"/>
    </row>
    <row r="11" spans="1:60" ht="157.5" x14ac:dyDescent="0.25">
      <c r="A11" s="35" t="s">
        <v>1373</v>
      </c>
      <c r="B11" s="6" t="s">
        <v>1372</v>
      </c>
      <c r="C11" s="1">
        <v>44606</v>
      </c>
      <c r="D11" s="4" t="s">
        <v>1530</v>
      </c>
      <c r="E11" s="6" t="s">
        <v>2434</v>
      </c>
      <c r="F11" s="40" t="s">
        <v>1993</v>
      </c>
      <c r="G11" s="1">
        <v>44636</v>
      </c>
      <c r="H11" s="4" t="s">
        <v>1994</v>
      </c>
      <c r="I11" s="2" t="s">
        <v>1600</v>
      </c>
      <c r="J11" s="2" t="s">
        <v>1054</v>
      </c>
      <c r="K11" s="3">
        <v>150767176.56</v>
      </c>
      <c r="L11" s="31">
        <f t="shared" ref="L11:L13" si="13">((K11-N11)/K11)*100</f>
        <v>1.9999999925713343</v>
      </c>
      <c r="M11" s="32">
        <f t="shared" ref="M11:M13" si="14">K11-N11</f>
        <v>3015343.5200000107</v>
      </c>
      <c r="N11" s="3">
        <v>147751833.03999999</v>
      </c>
      <c r="O11" s="32">
        <f t="shared" si="11"/>
        <v>3021877.3199999928</v>
      </c>
      <c r="P11" s="3">
        <v>147745299.24000001</v>
      </c>
      <c r="Q11" s="9">
        <f t="shared" ref="Q11:R12" si="15">P11</f>
        <v>147745299.24000001</v>
      </c>
      <c r="R11" s="9">
        <f t="shared" si="15"/>
        <v>147745299.24000001</v>
      </c>
      <c r="S11" s="2" t="s">
        <v>1995</v>
      </c>
      <c r="T11" s="2" t="s">
        <v>1996</v>
      </c>
      <c r="U11" s="4" t="s">
        <v>69</v>
      </c>
      <c r="V11" s="3">
        <f t="shared" ref="V11:V13" si="16">W11+X11+Y11</f>
        <v>8167236</v>
      </c>
      <c r="W11" s="3">
        <v>8167236</v>
      </c>
      <c r="X11" s="3"/>
      <c r="Y11" s="3"/>
      <c r="Z11" s="1">
        <v>44743</v>
      </c>
      <c r="AA11" s="1"/>
      <c r="AB11" s="1"/>
      <c r="AC11" s="1">
        <v>44757</v>
      </c>
      <c r="AD11" s="1"/>
      <c r="AE11" s="43"/>
      <c r="AF11" s="63">
        <v>100</v>
      </c>
      <c r="AG11" s="4">
        <v>0</v>
      </c>
      <c r="AH11" s="4" t="s">
        <v>48</v>
      </c>
      <c r="AI11" s="4">
        <v>10</v>
      </c>
      <c r="AJ11" s="9">
        <f>K11*10/100</f>
        <v>15076717.655999999</v>
      </c>
      <c r="AK11" s="4"/>
      <c r="AL11" s="4"/>
      <c r="AM11" s="4"/>
      <c r="AN11" s="4"/>
      <c r="AO11" s="4"/>
      <c r="AP11" s="4"/>
      <c r="AQ11" s="4"/>
      <c r="AR11" s="3">
        <v>0</v>
      </c>
      <c r="AS11" s="32">
        <f t="shared" ref="AS11:AS13" si="17">AT11-AR11</f>
        <v>147745299.24000001</v>
      </c>
      <c r="AT11" s="32">
        <f>Q11</f>
        <v>147745299.24000001</v>
      </c>
      <c r="AU11" s="2" t="s">
        <v>94</v>
      </c>
      <c r="AV11" s="4"/>
      <c r="AW11" s="4"/>
      <c r="AX11" s="32" t="e">
        <f>W11*#REF!</f>
        <v>#REF!</v>
      </c>
      <c r="AY11" s="32"/>
      <c r="AZ11" s="32" t="e">
        <f>X11*#REF!</f>
        <v>#REF!</v>
      </c>
      <c r="BA11" s="32"/>
      <c r="BB11" s="9" t="e">
        <f>Y11*#REF!</f>
        <v>#REF!</v>
      </c>
      <c r="BC11" s="9"/>
      <c r="BD11" s="4"/>
      <c r="BE11" s="4"/>
      <c r="BF11" s="4"/>
      <c r="BG11" s="4"/>
      <c r="BH11" s="4"/>
    </row>
    <row r="12" spans="1:60" ht="78.75" x14ac:dyDescent="0.25">
      <c r="A12" s="35" t="s">
        <v>1371</v>
      </c>
      <c r="B12" s="6" t="s">
        <v>1370</v>
      </c>
      <c r="C12" s="1">
        <v>44607</v>
      </c>
      <c r="D12" s="4" t="s">
        <v>1530</v>
      </c>
      <c r="E12" s="6" t="s">
        <v>2438</v>
      </c>
      <c r="F12" s="40" t="s">
        <v>2435</v>
      </c>
      <c r="G12" s="1">
        <v>44634</v>
      </c>
      <c r="H12" s="4" t="s">
        <v>1784</v>
      </c>
      <c r="I12" s="2" t="s">
        <v>622</v>
      </c>
      <c r="J12" s="2" t="s">
        <v>1058</v>
      </c>
      <c r="K12" s="3">
        <v>3074831.65</v>
      </c>
      <c r="L12" s="31">
        <f t="shared" si="13"/>
        <v>0</v>
      </c>
      <c r="M12" s="32">
        <f t="shared" si="14"/>
        <v>0</v>
      </c>
      <c r="N12" s="3">
        <v>3074831.65</v>
      </c>
      <c r="O12" s="32">
        <f t="shared" si="11"/>
        <v>0</v>
      </c>
      <c r="P12" s="3">
        <v>3074831.65</v>
      </c>
      <c r="Q12" s="9">
        <f t="shared" si="15"/>
        <v>3074831.65</v>
      </c>
      <c r="R12" s="9">
        <f t="shared" si="15"/>
        <v>3074831.65</v>
      </c>
      <c r="S12" s="2" t="s">
        <v>1766</v>
      </c>
      <c r="T12" s="2" t="s">
        <v>1604</v>
      </c>
      <c r="U12" s="4" t="s">
        <v>812</v>
      </c>
      <c r="V12" s="3">
        <f t="shared" si="16"/>
        <v>34985</v>
      </c>
      <c r="W12" s="3">
        <v>34985</v>
      </c>
      <c r="X12" s="3"/>
      <c r="Y12" s="3"/>
      <c r="Z12" s="1">
        <v>44743</v>
      </c>
      <c r="AA12" s="1"/>
      <c r="AB12" s="1"/>
      <c r="AC12" s="1">
        <v>44757</v>
      </c>
      <c r="AD12" s="1"/>
      <c r="AE12" s="43"/>
      <c r="AF12" s="63">
        <v>100</v>
      </c>
      <c r="AG12" s="4">
        <v>0</v>
      </c>
      <c r="AH12" s="4" t="s">
        <v>48</v>
      </c>
      <c r="AI12" s="4">
        <v>10</v>
      </c>
      <c r="AJ12" s="9">
        <f>K12*10/100</f>
        <v>307483.16499999998</v>
      </c>
      <c r="AK12" s="4"/>
      <c r="AL12" s="4"/>
      <c r="AM12" s="4"/>
      <c r="AN12" s="4"/>
      <c r="AO12" s="4"/>
      <c r="AP12" s="4"/>
      <c r="AQ12" s="4"/>
      <c r="AR12" s="3">
        <v>0</v>
      </c>
      <c r="AS12" s="32">
        <f t="shared" si="17"/>
        <v>3074831.65</v>
      </c>
      <c r="AT12" s="32">
        <f>Q12</f>
        <v>3074831.65</v>
      </c>
      <c r="AU12" s="2" t="s">
        <v>94</v>
      </c>
      <c r="AV12" s="4"/>
      <c r="AW12" s="4"/>
      <c r="AX12" s="32" t="e">
        <f>W12*#REF!</f>
        <v>#REF!</v>
      </c>
      <c r="AY12" s="32"/>
      <c r="AZ12" s="32" t="e">
        <f>X12*#REF!</f>
        <v>#REF!</v>
      </c>
      <c r="BA12" s="32"/>
      <c r="BB12" s="9" t="e">
        <f>Y12*#REF!</f>
        <v>#REF!</v>
      </c>
      <c r="BC12" s="9"/>
      <c r="BD12" s="4"/>
      <c r="BE12" s="4"/>
      <c r="BF12" s="4"/>
      <c r="BG12" s="4"/>
      <c r="BH12" s="4"/>
    </row>
    <row r="13" spans="1:60" ht="299.25" x14ac:dyDescent="0.25">
      <c r="A13" s="35" t="s">
        <v>1404</v>
      </c>
      <c r="B13" s="6" t="s">
        <v>1403</v>
      </c>
      <c r="C13" s="1">
        <v>44609</v>
      </c>
      <c r="D13" s="4" t="s">
        <v>1530</v>
      </c>
      <c r="E13" s="6" t="s">
        <v>2462</v>
      </c>
      <c r="F13" s="40" t="s">
        <v>2460</v>
      </c>
      <c r="G13" s="1">
        <v>44638</v>
      </c>
      <c r="H13" s="6" t="s">
        <v>2064</v>
      </c>
      <c r="I13" s="2" t="s">
        <v>1573</v>
      </c>
      <c r="J13" s="2" t="s">
        <v>1068</v>
      </c>
      <c r="K13" s="3">
        <v>34513518</v>
      </c>
      <c r="L13" s="31">
        <f t="shared" si="13"/>
        <v>0.50000000000001033</v>
      </c>
      <c r="M13" s="32">
        <f t="shared" si="14"/>
        <v>172567.59000000358</v>
      </c>
      <c r="N13" s="3">
        <v>34340950.409999996</v>
      </c>
      <c r="O13" s="32">
        <f t="shared" ref="O13" si="18">K13-P13</f>
        <v>184002</v>
      </c>
      <c r="P13" s="3">
        <v>34329516</v>
      </c>
      <c r="Q13" s="9">
        <f t="shared" ref="Q13:R13" si="19">P13</f>
        <v>34329516</v>
      </c>
      <c r="R13" s="9">
        <f t="shared" si="19"/>
        <v>34329516</v>
      </c>
      <c r="S13" s="2" t="s">
        <v>2044</v>
      </c>
      <c r="T13" s="2" t="s">
        <v>2045</v>
      </c>
      <c r="U13" s="4" t="s">
        <v>69</v>
      </c>
      <c r="V13" s="3">
        <f t="shared" si="16"/>
        <v>2628600</v>
      </c>
      <c r="W13" s="3">
        <v>1314170</v>
      </c>
      <c r="X13" s="3">
        <v>1314430</v>
      </c>
      <c r="Y13" s="3"/>
      <c r="Z13" s="1">
        <v>44682</v>
      </c>
      <c r="AA13" s="1">
        <v>44805</v>
      </c>
      <c r="AB13" s="1"/>
      <c r="AC13" s="1">
        <v>44696</v>
      </c>
      <c r="AD13" s="1">
        <v>44819</v>
      </c>
      <c r="AE13" s="43"/>
      <c r="AF13" s="63">
        <v>100</v>
      </c>
      <c r="AG13" s="4">
        <v>0</v>
      </c>
      <c r="AH13" s="4" t="s">
        <v>48</v>
      </c>
      <c r="AI13" s="4">
        <v>10</v>
      </c>
      <c r="AJ13" s="9">
        <f>K13*10/100</f>
        <v>3451351.8</v>
      </c>
      <c r="AK13" s="4"/>
      <c r="AL13" s="4"/>
      <c r="AM13" s="4"/>
      <c r="AN13" s="4"/>
      <c r="AO13" s="4"/>
      <c r="AP13" s="4"/>
      <c r="AQ13" s="4"/>
      <c r="AR13" s="3">
        <v>0</v>
      </c>
      <c r="AS13" s="32">
        <f t="shared" si="17"/>
        <v>34329516</v>
      </c>
      <c r="AT13" s="32">
        <f>Q13</f>
        <v>34329516</v>
      </c>
      <c r="AU13" s="2" t="s">
        <v>94</v>
      </c>
      <c r="AV13" s="4"/>
      <c r="AW13" s="4"/>
      <c r="AX13" s="32" t="e">
        <f>W13*#REF!</f>
        <v>#REF!</v>
      </c>
      <c r="AY13" s="32"/>
      <c r="AZ13" s="32" t="e">
        <f>X13*#REF!</f>
        <v>#REF!</v>
      </c>
      <c r="BA13" s="32"/>
      <c r="BB13" s="9" t="e">
        <f>Y13*#REF!</f>
        <v>#REF!</v>
      </c>
      <c r="BC13" s="9"/>
      <c r="BD13" s="4"/>
      <c r="BE13" s="4"/>
      <c r="BF13" s="4"/>
      <c r="BG13" s="4"/>
      <c r="BH13" s="4"/>
    </row>
    <row r="14" spans="1:60" ht="236.25" x14ac:dyDescent="0.25">
      <c r="A14" s="35" t="s">
        <v>1516</v>
      </c>
      <c r="B14" s="6" t="s">
        <v>1515</v>
      </c>
      <c r="C14" s="1">
        <v>44614</v>
      </c>
      <c r="D14" s="4" t="s">
        <v>1530</v>
      </c>
      <c r="E14" s="6"/>
      <c r="F14" s="2"/>
      <c r="G14" s="1">
        <v>44638</v>
      </c>
      <c r="H14" s="6" t="s">
        <v>2065</v>
      </c>
      <c r="I14" s="2" t="s">
        <v>1573</v>
      </c>
      <c r="J14" s="2" t="s">
        <v>1240</v>
      </c>
      <c r="K14" s="3">
        <v>7019059.1200000001</v>
      </c>
      <c r="L14" s="31">
        <f t="shared" ref="L14:L32" si="20">((K14-N14)/K14)*100</f>
        <v>0.5000000626864618</v>
      </c>
      <c r="M14" s="32">
        <f t="shared" ref="M14:M32" si="21">K14-N14</f>
        <v>35095.299999999814</v>
      </c>
      <c r="N14" s="3">
        <v>6983963.8200000003</v>
      </c>
      <c r="O14" s="32">
        <f t="shared" ref="O14:O32" si="22">K14-P14</f>
        <v>36642.419999999925</v>
      </c>
      <c r="P14" s="3">
        <v>6982416.7000000002</v>
      </c>
      <c r="Q14" s="9">
        <f t="shared" ref="Q14:R14" si="23">P14</f>
        <v>6982416.7000000002</v>
      </c>
      <c r="R14" s="9">
        <f t="shared" si="23"/>
        <v>6982416.7000000002</v>
      </c>
      <c r="S14" s="2" t="s">
        <v>2046</v>
      </c>
      <c r="T14" s="2" t="s">
        <v>2047</v>
      </c>
      <c r="U14" s="4" t="s">
        <v>812</v>
      </c>
      <c r="V14" s="3">
        <f t="shared" ref="V14:V32" si="24">W14+X14+Y14</f>
        <v>407138</v>
      </c>
      <c r="W14" s="3">
        <v>203600</v>
      </c>
      <c r="X14" s="3">
        <v>203538</v>
      </c>
      <c r="Y14" s="3"/>
      <c r="Z14" s="1">
        <v>44682</v>
      </c>
      <c r="AA14" s="1">
        <v>44805</v>
      </c>
      <c r="AB14" s="1"/>
      <c r="AC14" s="1">
        <v>44696</v>
      </c>
      <c r="AD14" s="1">
        <v>44819</v>
      </c>
      <c r="AE14" s="43"/>
      <c r="AF14" s="63">
        <v>100</v>
      </c>
      <c r="AG14" s="4">
        <v>0</v>
      </c>
      <c r="AH14" s="4" t="s">
        <v>1299</v>
      </c>
      <c r="AI14" s="4">
        <v>10</v>
      </c>
      <c r="AJ14" s="9">
        <f>K14*10/100</f>
        <v>701905.91200000001</v>
      </c>
      <c r="AK14" s="4"/>
      <c r="AL14" s="4"/>
      <c r="AM14" s="4"/>
      <c r="AN14" s="4"/>
      <c r="AO14" s="4"/>
      <c r="AP14" s="4"/>
      <c r="AQ14" s="4"/>
      <c r="AR14" s="3">
        <v>0</v>
      </c>
      <c r="AS14" s="32">
        <f t="shared" ref="AS14:AS32" si="25">AT14-AR14</f>
        <v>6982416.7000000002</v>
      </c>
      <c r="AT14" s="32">
        <f>Q14</f>
        <v>6982416.7000000002</v>
      </c>
      <c r="AU14" s="2" t="s">
        <v>94</v>
      </c>
      <c r="AV14" s="4"/>
      <c r="AW14" s="4"/>
      <c r="AX14" s="32" t="e">
        <f>W14*#REF!</f>
        <v>#REF!</v>
      </c>
      <c r="AY14" s="32"/>
      <c r="AZ14" s="32" t="e">
        <f>X14*#REF!</f>
        <v>#REF!</v>
      </c>
      <c r="BA14" s="32"/>
      <c r="BB14" s="9" t="e">
        <f>Y14*#REF!</f>
        <v>#REF!</v>
      </c>
      <c r="BC14" s="9"/>
      <c r="BD14" s="4"/>
      <c r="BE14" s="4"/>
      <c r="BF14" s="4"/>
      <c r="BG14" s="4"/>
      <c r="BH14" s="4"/>
    </row>
    <row r="15" spans="1:60" ht="75" x14ac:dyDescent="0.25">
      <c r="A15" s="35" t="s">
        <v>1495</v>
      </c>
      <c r="B15" s="6" t="s">
        <v>1494</v>
      </c>
      <c r="C15" s="1">
        <v>44614</v>
      </c>
      <c r="D15" s="4" t="s">
        <v>1530</v>
      </c>
      <c r="E15" s="6"/>
      <c r="F15" s="40" t="s">
        <v>2262</v>
      </c>
      <c r="G15" s="1">
        <v>44650</v>
      </c>
      <c r="H15" s="4" t="s">
        <v>2263</v>
      </c>
      <c r="I15" s="2" t="s">
        <v>104</v>
      </c>
      <c r="J15" s="2" t="s">
        <v>1351</v>
      </c>
      <c r="K15" s="3">
        <v>906573252.20000005</v>
      </c>
      <c r="L15" s="31">
        <f t="shared" si="20"/>
        <v>0</v>
      </c>
      <c r="M15" s="32">
        <f t="shared" si="21"/>
        <v>0</v>
      </c>
      <c r="N15" s="3">
        <v>906573252.20000005</v>
      </c>
      <c r="O15" s="32">
        <f t="shared" si="22"/>
        <v>0</v>
      </c>
      <c r="P15" s="3">
        <v>906573252.20000005</v>
      </c>
      <c r="Q15" s="9">
        <f t="shared" ref="Q15:R24" si="26">P15</f>
        <v>906573252.20000005</v>
      </c>
      <c r="R15" s="9">
        <f t="shared" si="26"/>
        <v>906573252.20000005</v>
      </c>
      <c r="S15" s="2" t="s">
        <v>2265</v>
      </c>
      <c r="T15" s="2" t="s">
        <v>748</v>
      </c>
      <c r="U15" s="4" t="s">
        <v>69</v>
      </c>
      <c r="V15" s="3">
        <f t="shared" si="24"/>
        <v>1577884</v>
      </c>
      <c r="W15" s="3">
        <v>1577884</v>
      </c>
      <c r="X15" s="3"/>
      <c r="Y15" s="3"/>
      <c r="Z15" s="1">
        <v>44743</v>
      </c>
      <c r="AA15" s="1"/>
      <c r="AB15" s="1"/>
      <c r="AC15" s="1">
        <v>44757</v>
      </c>
      <c r="AD15" s="1"/>
      <c r="AE15" s="43"/>
      <c r="AF15" s="63">
        <v>100</v>
      </c>
      <c r="AG15" s="4">
        <v>0</v>
      </c>
      <c r="AH15" s="4" t="s">
        <v>48</v>
      </c>
      <c r="AI15" s="4">
        <v>10</v>
      </c>
      <c r="AJ15" s="9">
        <f>K15*10/100</f>
        <v>90657325.219999999</v>
      </c>
      <c r="AK15" s="4"/>
      <c r="AL15" s="4"/>
      <c r="AM15" s="4"/>
      <c r="AN15" s="4"/>
      <c r="AO15" s="4"/>
      <c r="AP15" s="4"/>
      <c r="AQ15" s="4"/>
      <c r="AR15" s="3">
        <v>0</v>
      </c>
      <c r="AS15" s="32">
        <f t="shared" si="25"/>
        <v>906573252.20000005</v>
      </c>
      <c r="AT15" s="32">
        <f>Q15</f>
        <v>906573252.20000005</v>
      </c>
      <c r="AU15" s="2" t="s">
        <v>94</v>
      </c>
      <c r="AV15" s="4"/>
      <c r="AW15" s="4"/>
      <c r="AX15" s="32" t="e">
        <f>W15*#REF!</f>
        <v>#REF!</v>
      </c>
      <c r="AY15" s="32"/>
      <c r="AZ15" s="32" t="e">
        <f>X15*#REF!</f>
        <v>#REF!</v>
      </c>
      <c r="BA15" s="32"/>
      <c r="BB15" s="9" t="e">
        <f>Y15*#REF!</f>
        <v>#REF!</v>
      </c>
      <c r="BC15" s="9"/>
      <c r="BD15" s="4"/>
      <c r="BE15" s="4"/>
      <c r="BF15" s="4"/>
      <c r="BG15" s="4"/>
      <c r="BH15" s="4"/>
    </row>
    <row r="16" spans="1:60" ht="47.25" x14ac:dyDescent="0.25">
      <c r="A16" s="35" t="s">
        <v>1564</v>
      </c>
      <c r="B16" s="6" t="s">
        <v>1719</v>
      </c>
      <c r="C16" s="1">
        <v>44625</v>
      </c>
      <c r="D16" s="4" t="s">
        <v>1530</v>
      </c>
      <c r="E16" s="6" t="s">
        <v>641</v>
      </c>
      <c r="F16" s="2" t="s">
        <v>641</v>
      </c>
      <c r="G16" s="1" t="s">
        <v>641</v>
      </c>
      <c r="H16" s="4" t="s">
        <v>641</v>
      </c>
      <c r="I16" s="2" t="s">
        <v>641</v>
      </c>
      <c r="J16" s="2" t="s">
        <v>1449</v>
      </c>
      <c r="K16" s="3">
        <v>16930945.199999999</v>
      </c>
      <c r="L16" s="31">
        <f t="shared" si="20"/>
        <v>100</v>
      </c>
      <c r="M16" s="32">
        <f t="shared" si="21"/>
        <v>16930945.199999999</v>
      </c>
      <c r="N16" s="3"/>
      <c r="O16" s="32">
        <f t="shared" si="22"/>
        <v>16930945.199999999</v>
      </c>
      <c r="P16" s="3"/>
      <c r="Q16" s="9">
        <f t="shared" si="26"/>
        <v>0</v>
      </c>
      <c r="R16" s="9">
        <f t="shared" si="26"/>
        <v>0</v>
      </c>
      <c r="S16" s="2"/>
      <c r="T16" s="2"/>
      <c r="U16" s="4"/>
      <c r="V16" s="3">
        <f t="shared" si="24"/>
        <v>0</v>
      </c>
      <c r="W16" s="3"/>
      <c r="X16" s="3"/>
      <c r="Y16" s="3"/>
      <c r="Z16" s="1"/>
      <c r="AA16" s="1"/>
      <c r="AB16" s="1"/>
      <c r="AC16" s="1"/>
      <c r="AD16" s="1"/>
      <c r="AE16" s="43"/>
      <c r="AF16" s="63"/>
      <c r="AG16" s="4"/>
      <c r="AH16" s="4"/>
      <c r="AI16" s="4">
        <v>10</v>
      </c>
      <c r="AJ16" s="9">
        <f>K16*10/100</f>
        <v>1693094.52</v>
      </c>
      <c r="AK16" s="4"/>
      <c r="AL16" s="4"/>
      <c r="AM16" s="4"/>
      <c r="AN16" s="4"/>
      <c r="AO16" s="4"/>
      <c r="AP16" s="4"/>
      <c r="AQ16" s="4"/>
      <c r="AR16" s="3"/>
      <c r="AS16" s="32">
        <f t="shared" si="25"/>
        <v>0</v>
      </c>
      <c r="AT16" s="32">
        <f>Q16</f>
        <v>0</v>
      </c>
      <c r="AU16" s="2"/>
      <c r="AV16" s="4"/>
      <c r="AW16" s="4"/>
      <c r="AX16" s="32" t="e">
        <f>W16*#REF!</f>
        <v>#REF!</v>
      </c>
      <c r="AY16" s="32"/>
      <c r="AZ16" s="32" t="e">
        <f>X16*#REF!</f>
        <v>#REF!</v>
      </c>
      <c r="BA16" s="32"/>
      <c r="BB16" s="9" t="e">
        <f>Y16*#REF!</f>
        <v>#REF!</v>
      </c>
      <c r="BC16" s="9"/>
      <c r="BD16" s="4"/>
      <c r="BE16" s="4"/>
      <c r="BF16" s="4"/>
      <c r="BG16" s="4"/>
      <c r="BH16" s="4"/>
    </row>
    <row r="17" spans="1:60" ht="47.25" x14ac:dyDescent="0.25">
      <c r="A17" s="35" t="s">
        <v>1563</v>
      </c>
      <c r="B17" s="6" t="s">
        <v>1718</v>
      </c>
      <c r="C17" s="1">
        <v>44625</v>
      </c>
      <c r="D17" s="4" t="s">
        <v>1530</v>
      </c>
      <c r="E17" s="6" t="s">
        <v>641</v>
      </c>
      <c r="F17" s="2" t="s">
        <v>641</v>
      </c>
      <c r="G17" s="1" t="s">
        <v>641</v>
      </c>
      <c r="H17" s="4" t="s">
        <v>641</v>
      </c>
      <c r="I17" s="2" t="s">
        <v>641</v>
      </c>
      <c r="J17" s="2" t="s">
        <v>1448</v>
      </c>
      <c r="K17" s="3">
        <v>8290739.0700000003</v>
      </c>
      <c r="L17" s="31">
        <f t="shared" si="20"/>
        <v>100</v>
      </c>
      <c r="M17" s="32">
        <f t="shared" si="21"/>
        <v>8290739.0700000003</v>
      </c>
      <c r="N17" s="3"/>
      <c r="O17" s="32">
        <f t="shared" si="22"/>
        <v>8290739.0700000003</v>
      </c>
      <c r="P17" s="3"/>
      <c r="Q17" s="9">
        <f t="shared" si="26"/>
        <v>0</v>
      </c>
      <c r="R17" s="9">
        <f t="shared" si="26"/>
        <v>0</v>
      </c>
      <c r="S17" s="2"/>
      <c r="T17" s="2"/>
      <c r="U17" s="4"/>
      <c r="V17" s="3">
        <f t="shared" si="24"/>
        <v>0</v>
      </c>
      <c r="W17" s="3"/>
      <c r="X17" s="3"/>
      <c r="Y17" s="3"/>
      <c r="Z17" s="1"/>
      <c r="AA17" s="1"/>
      <c r="AB17" s="1"/>
      <c r="AC17" s="1"/>
      <c r="AD17" s="1"/>
      <c r="AE17" s="43"/>
      <c r="AF17" s="63"/>
      <c r="AG17" s="4"/>
      <c r="AH17" s="4"/>
      <c r="AI17" s="4">
        <v>10</v>
      </c>
      <c r="AJ17" s="9">
        <f>K17*10/100</f>
        <v>829073.90700000001</v>
      </c>
      <c r="AK17" s="4"/>
      <c r="AL17" s="4"/>
      <c r="AM17" s="4"/>
      <c r="AN17" s="4"/>
      <c r="AO17" s="4"/>
      <c r="AP17" s="4"/>
      <c r="AQ17" s="4"/>
      <c r="AR17" s="3"/>
      <c r="AS17" s="32">
        <f t="shared" si="25"/>
        <v>0</v>
      </c>
      <c r="AT17" s="32">
        <f>Q17</f>
        <v>0</v>
      </c>
      <c r="AU17" s="2"/>
      <c r="AV17" s="4"/>
      <c r="AW17" s="4"/>
      <c r="AX17" s="32" t="e">
        <f>W17*#REF!</f>
        <v>#REF!</v>
      </c>
      <c r="AY17" s="32"/>
      <c r="AZ17" s="32" t="e">
        <f>X17*#REF!</f>
        <v>#REF!</v>
      </c>
      <c r="BA17" s="32"/>
      <c r="BB17" s="9" t="e">
        <f>Y17*#REF!</f>
        <v>#REF!</v>
      </c>
      <c r="BC17" s="9"/>
      <c r="BD17" s="4"/>
      <c r="BE17" s="4"/>
      <c r="BF17" s="4"/>
      <c r="BG17" s="4"/>
      <c r="BH17" s="4"/>
    </row>
    <row r="18" spans="1:60" ht="47.25" x14ac:dyDescent="0.25">
      <c r="A18" s="35" t="s">
        <v>1740</v>
      </c>
      <c r="B18" s="6" t="s">
        <v>1717</v>
      </c>
      <c r="C18" s="1">
        <v>44625</v>
      </c>
      <c r="D18" s="4" t="s">
        <v>1530</v>
      </c>
      <c r="E18" s="6" t="s">
        <v>641</v>
      </c>
      <c r="F18" s="2" t="s">
        <v>641</v>
      </c>
      <c r="G18" s="1" t="s">
        <v>641</v>
      </c>
      <c r="H18" s="4" t="s">
        <v>641</v>
      </c>
      <c r="I18" s="2" t="s">
        <v>641</v>
      </c>
      <c r="J18" s="2" t="s">
        <v>1400</v>
      </c>
      <c r="K18" s="3">
        <v>7490958.5999999996</v>
      </c>
      <c r="L18" s="31">
        <f t="shared" si="20"/>
        <v>100</v>
      </c>
      <c r="M18" s="32">
        <f t="shared" si="21"/>
        <v>7490958.5999999996</v>
      </c>
      <c r="N18" s="3"/>
      <c r="O18" s="32">
        <f t="shared" si="22"/>
        <v>7490958.5999999996</v>
      </c>
      <c r="P18" s="3"/>
      <c r="Q18" s="9">
        <f t="shared" si="26"/>
        <v>0</v>
      </c>
      <c r="R18" s="9">
        <f t="shared" si="26"/>
        <v>0</v>
      </c>
      <c r="S18" s="2"/>
      <c r="T18" s="2"/>
      <c r="U18" s="4"/>
      <c r="V18" s="3">
        <f t="shared" si="24"/>
        <v>0</v>
      </c>
      <c r="W18" s="3"/>
      <c r="X18" s="3"/>
      <c r="Y18" s="3"/>
      <c r="Z18" s="1"/>
      <c r="AA18" s="1"/>
      <c r="AB18" s="1"/>
      <c r="AC18" s="1"/>
      <c r="AD18" s="1"/>
      <c r="AE18" s="43"/>
      <c r="AF18" s="63"/>
      <c r="AG18" s="4"/>
      <c r="AH18" s="4"/>
      <c r="AI18" s="4">
        <v>10</v>
      </c>
      <c r="AJ18" s="9">
        <f>K18*10/100</f>
        <v>749095.86</v>
      </c>
      <c r="AK18" s="4"/>
      <c r="AL18" s="4"/>
      <c r="AM18" s="4"/>
      <c r="AN18" s="4"/>
      <c r="AO18" s="4"/>
      <c r="AP18" s="4"/>
      <c r="AQ18" s="4"/>
      <c r="AR18" s="3"/>
      <c r="AS18" s="32">
        <f t="shared" si="25"/>
        <v>0</v>
      </c>
      <c r="AT18" s="32">
        <f>Q18</f>
        <v>0</v>
      </c>
      <c r="AU18" s="2"/>
      <c r="AV18" s="4"/>
      <c r="AW18" s="4"/>
      <c r="AX18" s="32" t="e">
        <f>W18*#REF!</f>
        <v>#REF!</v>
      </c>
      <c r="AY18" s="32"/>
      <c r="AZ18" s="32" t="e">
        <f>X18*#REF!</f>
        <v>#REF!</v>
      </c>
      <c r="BA18" s="32"/>
      <c r="BB18" s="9" t="e">
        <f>Y18*#REF!</f>
        <v>#REF!</v>
      </c>
      <c r="BC18" s="9"/>
      <c r="BD18" s="4"/>
      <c r="BE18" s="4"/>
      <c r="BF18" s="4"/>
      <c r="BG18" s="4"/>
      <c r="BH18" s="4"/>
    </row>
    <row r="19" spans="1:60" ht="47.25" x14ac:dyDescent="0.25">
      <c r="A19" s="35" t="s">
        <v>1739</v>
      </c>
      <c r="B19" s="6" t="s">
        <v>1715</v>
      </c>
      <c r="C19" s="1">
        <v>44625</v>
      </c>
      <c r="D19" s="4" t="s">
        <v>1530</v>
      </c>
      <c r="E19" s="6" t="s">
        <v>641</v>
      </c>
      <c r="F19" s="2" t="s">
        <v>641</v>
      </c>
      <c r="G19" s="1" t="s">
        <v>641</v>
      </c>
      <c r="H19" s="4" t="s">
        <v>641</v>
      </c>
      <c r="I19" s="2" t="s">
        <v>641</v>
      </c>
      <c r="J19" s="2" t="s">
        <v>1434</v>
      </c>
      <c r="K19" s="3">
        <v>12778498.800000001</v>
      </c>
      <c r="L19" s="31">
        <f t="shared" si="20"/>
        <v>100</v>
      </c>
      <c r="M19" s="32">
        <f t="shared" si="21"/>
        <v>12778498.800000001</v>
      </c>
      <c r="N19" s="3"/>
      <c r="O19" s="32">
        <f t="shared" si="22"/>
        <v>12778498.800000001</v>
      </c>
      <c r="P19" s="3"/>
      <c r="Q19" s="9">
        <f t="shared" si="26"/>
        <v>0</v>
      </c>
      <c r="R19" s="9">
        <f t="shared" si="26"/>
        <v>0</v>
      </c>
      <c r="S19" s="2"/>
      <c r="T19" s="2"/>
      <c r="U19" s="4"/>
      <c r="V19" s="3">
        <f t="shared" si="24"/>
        <v>0</v>
      </c>
      <c r="W19" s="3"/>
      <c r="X19" s="3"/>
      <c r="Y19" s="3"/>
      <c r="Z19" s="1"/>
      <c r="AA19" s="1"/>
      <c r="AB19" s="1"/>
      <c r="AC19" s="1"/>
      <c r="AD19" s="1"/>
      <c r="AE19" s="43"/>
      <c r="AF19" s="63"/>
      <c r="AG19" s="4"/>
      <c r="AH19" s="4"/>
      <c r="AI19" s="4">
        <v>10</v>
      </c>
      <c r="AJ19" s="9">
        <f>K19*10/100</f>
        <v>1277849.8799999999</v>
      </c>
      <c r="AK19" s="4"/>
      <c r="AL19" s="4"/>
      <c r="AM19" s="4"/>
      <c r="AN19" s="4"/>
      <c r="AO19" s="4"/>
      <c r="AP19" s="4"/>
      <c r="AQ19" s="4"/>
      <c r="AR19" s="3"/>
      <c r="AS19" s="32">
        <f t="shared" si="25"/>
        <v>0</v>
      </c>
      <c r="AT19" s="32">
        <f>Q19</f>
        <v>0</v>
      </c>
      <c r="AU19" s="2"/>
      <c r="AV19" s="4"/>
      <c r="AW19" s="4"/>
      <c r="AX19" s="32" t="e">
        <f>W19*#REF!</f>
        <v>#REF!</v>
      </c>
      <c r="AY19" s="32"/>
      <c r="AZ19" s="32" t="e">
        <f>X19*#REF!</f>
        <v>#REF!</v>
      </c>
      <c r="BA19" s="32"/>
      <c r="BB19" s="9" t="e">
        <f>Y19*#REF!</f>
        <v>#REF!</v>
      </c>
      <c r="BC19" s="9"/>
      <c r="BD19" s="4"/>
      <c r="BE19" s="4"/>
      <c r="BF19" s="4"/>
      <c r="BG19" s="4"/>
      <c r="BH19" s="4"/>
    </row>
    <row r="20" spans="1:60" ht="31.5" x14ac:dyDescent="0.25">
      <c r="A20" s="35" t="s">
        <v>1568</v>
      </c>
      <c r="B20" s="6" t="s">
        <v>1714</v>
      </c>
      <c r="C20" s="1">
        <v>44625</v>
      </c>
      <c r="D20" s="4" t="s">
        <v>1530</v>
      </c>
      <c r="E20" s="6"/>
      <c r="F20" s="2"/>
      <c r="G20" s="1">
        <v>44645</v>
      </c>
      <c r="H20" s="4" t="s">
        <v>2101</v>
      </c>
      <c r="I20" s="2" t="s">
        <v>622</v>
      </c>
      <c r="J20" s="2" t="s">
        <v>1474</v>
      </c>
      <c r="K20" s="3">
        <v>7853216.3600000003</v>
      </c>
      <c r="L20" s="31">
        <f t="shared" si="20"/>
        <v>0</v>
      </c>
      <c r="M20" s="32">
        <f t="shared" si="21"/>
        <v>0</v>
      </c>
      <c r="N20" s="3">
        <v>7853216.3600000003</v>
      </c>
      <c r="O20" s="32">
        <f t="shared" si="22"/>
        <v>0</v>
      </c>
      <c r="P20" s="3">
        <v>7853216.3600000003</v>
      </c>
      <c r="Q20" s="9">
        <f t="shared" si="26"/>
        <v>7853216.3600000003</v>
      </c>
      <c r="R20" s="9">
        <f t="shared" si="26"/>
        <v>7853216.3600000003</v>
      </c>
      <c r="S20" s="2" t="s">
        <v>2095</v>
      </c>
      <c r="T20" s="2" t="s">
        <v>1753</v>
      </c>
      <c r="U20" s="4" t="s">
        <v>69</v>
      </c>
      <c r="V20" s="3">
        <f t="shared" si="24"/>
        <v>296236</v>
      </c>
      <c r="W20" s="3">
        <v>150000</v>
      </c>
      <c r="X20" s="3">
        <v>146236</v>
      </c>
      <c r="Y20" s="3"/>
      <c r="Z20" s="1">
        <v>44743</v>
      </c>
      <c r="AA20" s="1">
        <v>44805</v>
      </c>
      <c r="AB20" s="1"/>
      <c r="AC20" s="1">
        <v>44757</v>
      </c>
      <c r="AD20" s="1">
        <v>44819</v>
      </c>
      <c r="AE20" s="43"/>
      <c r="AF20" s="63">
        <v>100</v>
      </c>
      <c r="AG20" s="4">
        <v>0</v>
      </c>
      <c r="AH20" s="4" t="s">
        <v>48</v>
      </c>
      <c r="AI20" s="4">
        <v>10</v>
      </c>
      <c r="AJ20" s="9">
        <f>K20*10/100</f>
        <v>785321.63600000006</v>
      </c>
      <c r="AK20" s="4"/>
      <c r="AL20" s="4"/>
      <c r="AM20" s="4"/>
      <c r="AN20" s="4"/>
      <c r="AO20" s="4"/>
      <c r="AP20" s="4"/>
      <c r="AQ20" s="4"/>
      <c r="AR20" s="3">
        <v>0</v>
      </c>
      <c r="AS20" s="32">
        <f t="shared" si="25"/>
        <v>7853216.3600000003</v>
      </c>
      <c r="AT20" s="32">
        <f>Q20</f>
        <v>7853216.3600000003</v>
      </c>
      <c r="AU20" s="2" t="s">
        <v>94</v>
      </c>
      <c r="AV20" s="4"/>
      <c r="AW20" s="4"/>
      <c r="AX20" s="32" t="e">
        <f>W20*#REF!</f>
        <v>#REF!</v>
      </c>
      <c r="AY20" s="32"/>
      <c r="AZ20" s="32" t="e">
        <f>X20*#REF!</f>
        <v>#REF!</v>
      </c>
      <c r="BA20" s="32"/>
      <c r="BB20" s="9" t="e">
        <f>Y20*#REF!</f>
        <v>#REF!</v>
      </c>
      <c r="BC20" s="9"/>
      <c r="BD20" s="4"/>
      <c r="BE20" s="4"/>
      <c r="BF20" s="4"/>
      <c r="BG20" s="4"/>
      <c r="BH20" s="4"/>
    </row>
    <row r="21" spans="1:60" ht="63" x14ac:dyDescent="0.25">
      <c r="A21" s="35" t="s">
        <v>1565</v>
      </c>
      <c r="B21" s="6" t="s">
        <v>1713</v>
      </c>
      <c r="C21" s="1">
        <v>44625</v>
      </c>
      <c r="D21" s="4" t="s">
        <v>1530</v>
      </c>
      <c r="E21" s="6"/>
      <c r="F21" s="2"/>
      <c r="G21" s="1">
        <v>44645</v>
      </c>
      <c r="H21" s="4" t="s">
        <v>2096</v>
      </c>
      <c r="I21" s="2" t="s">
        <v>622</v>
      </c>
      <c r="J21" s="2" t="s">
        <v>1529</v>
      </c>
      <c r="K21" s="3">
        <v>114127200</v>
      </c>
      <c r="L21" s="31">
        <f t="shared" si="20"/>
        <v>0</v>
      </c>
      <c r="M21" s="32">
        <f t="shared" si="21"/>
        <v>0</v>
      </c>
      <c r="N21" s="3">
        <v>114127200</v>
      </c>
      <c r="O21" s="32">
        <f t="shared" si="22"/>
        <v>0</v>
      </c>
      <c r="P21" s="3">
        <v>114127200</v>
      </c>
      <c r="Q21" s="9">
        <f t="shared" si="26"/>
        <v>114127200</v>
      </c>
      <c r="R21" s="9">
        <f t="shared" si="26"/>
        <v>114127200</v>
      </c>
      <c r="S21" s="2" t="s">
        <v>2102</v>
      </c>
      <c r="T21" s="2" t="s">
        <v>2103</v>
      </c>
      <c r="U21" s="4" t="s">
        <v>69</v>
      </c>
      <c r="V21" s="3">
        <f t="shared" si="24"/>
        <v>288200</v>
      </c>
      <c r="W21" s="3">
        <v>288200</v>
      </c>
      <c r="X21" s="3"/>
      <c r="Y21" s="3"/>
      <c r="Z21" s="1">
        <v>44743</v>
      </c>
      <c r="AA21" s="1"/>
      <c r="AB21" s="1"/>
      <c r="AC21" s="1">
        <v>44757</v>
      </c>
      <c r="AD21" s="1"/>
      <c r="AE21" s="43"/>
      <c r="AF21" s="63">
        <v>100</v>
      </c>
      <c r="AG21" s="4">
        <v>0</v>
      </c>
      <c r="AH21" s="4" t="s">
        <v>48</v>
      </c>
      <c r="AI21" s="4">
        <v>10</v>
      </c>
      <c r="AJ21" s="9">
        <f>K21*10/100</f>
        <v>11412720</v>
      </c>
      <c r="AK21" s="4"/>
      <c r="AL21" s="4"/>
      <c r="AM21" s="4"/>
      <c r="AN21" s="4"/>
      <c r="AO21" s="4"/>
      <c r="AP21" s="4"/>
      <c r="AQ21" s="4"/>
      <c r="AR21" s="3">
        <v>0</v>
      </c>
      <c r="AS21" s="32">
        <f t="shared" si="25"/>
        <v>114127200</v>
      </c>
      <c r="AT21" s="32">
        <f>Q21</f>
        <v>114127200</v>
      </c>
      <c r="AU21" s="2" t="s">
        <v>94</v>
      </c>
      <c r="AV21" s="4"/>
      <c r="AW21" s="4"/>
      <c r="AX21" s="32" t="e">
        <f>W21*#REF!</f>
        <v>#REF!</v>
      </c>
      <c r="AY21" s="32"/>
      <c r="AZ21" s="32" t="e">
        <f>X21*#REF!</f>
        <v>#REF!</v>
      </c>
      <c r="BA21" s="32"/>
      <c r="BB21" s="9" t="e">
        <f>Y21*#REF!</f>
        <v>#REF!</v>
      </c>
      <c r="BC21" s="9"/>
      <c r="BD21" s="4"/>
      <c r="BE21" s="4"/>
      <c r="BF21" s="4"/>
      <c r="BG21" s="4"/>
      <c r="BH21" s="4"/>
    </row>
    <row r="22" spans="1:60" ht="78.75" x14ac:dyDescent="0.25">
      <c r="A22" s="35" t="s">
        <v>1567</v>
      </c>
      <c r="B22" s="6" t="s">
        <v>1712</v>
      </c>
      <c r="C22" s="1">
        <v>44625</v>
      </c>
      <c r="D22" s="4" t="s">
        <v>1530</v>
      </c>
      <c r="E22" s="6"/>
      <c r="F22" s="2"/>
      <c r="G22" s="1">
        <v>44645</v>
      </c>
      <c r="H22" s="4" t="s">
        <v>2099</v>
      </c>
      <c r="I22" s="2" t="s">
        <v>622</v>
      </c>
      <c r="J22" s="2" t="s">
        <v>1473</v>
      </c>
      <c r="K22" s="3">
        <v>76136016.950000003</v>
      </c>
      <c r="L22" s="31">
        <f t="shared" si="20"/>
        <v>0</v>
      </c>
      <c r="M22" s="32">
        <f t="shared" si="21"/>
        <v>0</v>
      </c>
      <c r="N22" s="3">
        <v>76136016.950000003</v>
      </c>
      <c r="O22" s="32">
        <f t="shared" si="22"/>
        <v>0</v>
      </c>
      <c r="P22" s="3">
        <v>76136016.950000003</v>
      </c>
      <c r="Q22" s="9">
        <f t="shared" si="26"/>
        <v>76136016.950000003</v>
      </c>
      <c r="R22" s="9">
        <f t="shared" si="26"/>
        <v>76136016.950000003</v>
      </c>
      <c r="S22" s="2" t="s">
        <v>2104</v>
      </c>
      <c r="T22" s="2" t="s">
        <v>693</v>
      </c>
      <c r="U22" s="4" t="s">
        <v>59</v>
      </c>
      <c r="V22" s="3">
        <f t="shared" si="24"/>
        <v>1093123</v>
      </c>
      <c r="W22" s="3">
        <v>550000</v>
      </c>
      <c r="X22" s="3">
        <v>543123</v>
      </c>
      <c r="Y22" s="3"/>
      <c r="Z22" s="1">
        <v>44743</v>
      </c>
      <c r="AA22" s="1">
        <v>44805</v>
      </c>
      <c r="AB22" s="1"/>
      <c r="AC22" s="1">
        <v>44757</v>
      </c>
      <c r="AD22" s="1">
        <v>44819</v>
      </c>
      <c r="AE22" s="43"/>
      <c r="AF22" s="63">
        <v>100</v>
      </c>
      <c r="AG22" s="4">
        <v>0</v>
      </c>
      <c r="AH22" s="4" t="s">
        <v>48</v>
      </c>
      <c r="AI22" s="4">
        <v>10</v>
      </c>
      <c r="AJ22" s="9">
        <f>K22*10/100</f>
        <v>7613601.6950000003</v>
      </c>
      <c r="AK22" s="4"/>
      <c r="AL22" s="4"/>
      <c r="AM22" s="4"/>
      <c r="AN22" s="4"/>
      <c r="AO22" s="4"/>
      <c r="AP22" s="4"/>
      <c r="AQ22" s="4"/>
      <c r="AR22" s="3">
        <v>0</v>
      </c>
      <c r="AS22" s="32">
        <f t="shared" si="25"/>
        <v>76136016.950000003</v>
      </c>
      <c r="AT22" s="32">
        <f>Q22</f>
        <v>76136016.950000003</v>
      </c>
      <c r="AU22" s="2" t="s">
        <v>94</v>
      </c>
      <c r="AV22" s="4"/>
      <c r="AW22" s="4"/>
      <c r="AX22" s="32" t="e">
        <f>W22*#REF!</f>
        <v>#REF!</v>
      </c>
      <c r="AY22" s="32"/>
      <c r="AZ22" s="32" t="e">
        <f>X22*#REF!</f>
        <v>#REF!</v>
      </c>
      <c r="BA22" s="32"/>
      <c r="BB22" s="9" t="e">
        <f>Y22*#REF!</f>
        <v>#REF!</v>
      </c>
      <c r="BC22" s="9"/>
      <c r="BD22" s="4"/>
      <c r="BE22" s="4"/>
      <c r="BF22" s="4"/>
      <c r="BG22" s="4"/>
      <c r="BH22" s="4"/>
    </row>
    <row r="23" spans="1:60" ht="110.25" x14ac:dyDescent="0.25">
      <c r="A23" s="35" t="s">
        <v>1566</v>
      </c>
      <c r="B23" s="6" t="s">
        <v>1699</v>
      </c>
      <c r="C23" s="1">
        <v>44625</v>
      </c>
      <c r="D23" s="4" t="s">
        <v>1530</v>
      </c>
      <c r="E23" s="6"/>
      <c r="F23" s="2"/>
      <c r="G23" s="1">
        <v>44645</v>
      </c>
      <c r="H23" s="4" t="s">
        <v>2100</v>
      </c>
      <c r="I23" s="2" t="s">
        <v>622</v>
      </c>
      <c r="J23" s="2" t="s">
        <v>1472</v>
      </c>
      <c r="K23" s="3">
        <v>105892851.12</v>
      </c>
      <c r="L23" s="31">
        <f t="shared" si="20"/>
        <v>0</v>
      </c>
      <c r="M23" s="32">
        <f t="shared" si="21"/>
        <v>0</v>
      </c>
      <c r="N23" s="3">
        <v>105892851.12</v>
      </c>
      <c r="O23" s="32">
        <f t="shared" si="22"/>
        <v>0</v>
      </c>
      <c r="P23" s="3">
        <v>105892851.12</v>
      </c>
      <c r="Q23" s="9">
        <f t="shared" si="26"/>
        <v>105892851.12</v>
      </c>
      <c r="R23" s="9">
        <f t="shared" si="26"/>
        <v>105892851.12</v>
      </c>
      <c r="S23" s="2" t="s">
        <v>2087</v>
      </c>
      <c r="T23" s="2" t="s">
        <v>693</v>
      </c>
      <c r="U23" s="4" t="s">
        <v>69</v>
      </c>
      <c r="V23" s="3">
        <f t="shared" si="24"/>
        <v>1266964</v>
      </c>
      <c r="W23" s="3">
        <v>700000</v>
      </c>
      <c r="X23" s="3">
        <v>566964</v>
      </c>
      <c r="Y23" s="3"/>
      <c r="Z23" s="1">
        <v>44743</v>
      </c>
      <c r="AA23" s="1">
        <v>44805</v>
      </c>
      <c r="AB23" s="1"/>
      <c r="AC23" s="1">
        <v>44757</v>
      </c>
      <c r="AD23" s="1">
        <v>44819</v>
      </c>
      <c r="AE23" s="43"/>
      <c r="AF23" s="63">
        <v>100</v>
      </c>
      <c r="AG23" s="4">
        <v>0</v>
      </c>
      <c r="AH23" s="4" t="s">
        <v>48</v>
      </c>
      <c r="AI23" s="4">
        <v>10</v>
      </c>
      <c r="AJ23" s="9">
        <f>K23*10/100</f>
        <v>10589285.112</v>
      </c>
      <c r="AK23" s="4"/>
      <c r="AL23" s="4"/>
      <c r="AM23" s="4"/>
      <c r="AN23" s="4"/>
      <c r="AO23" s="4"/>
      <c r="AP23" s="4"/>
      <c r="AQ23" s="4"/>
      <c r="AR23" s="3">
        <v>0</v>
      </c>
      <c r="AS23" s="32">
        <f t="shared" si="25"/>
        <v>105892851.12</v>
      </c>
      <c r="AT23" s="32">
        <f>Q23</f>
        <v>105892851.12</v>
      </c>
      <c r="AU23" s="2" t="s">
        <v>94</v>
      </c>
      <c r="AV23" s="4"/>
      <c r="AW23" s="4"/>
      <c r="AX23" s="32" t="e">
        <f>W23*#REF!</f>
        <v>#REF!</v>
      </c>
      <c r="AY23" s="32"/>
      <c r="AZ23" s="32" t="e">
        <f>X23*#REF!</f>
        <v>#REF!</v>
      </c>
      <c r="BA23" s="32"/>
      <c r="BB23" s="9" t="e">
        <f>Y23*#REF!</f>
        <v>#REF!</v>
      </c>
      <c r="BC23" s="9"/>
      <c r="BD23" s="4"/>
      <c r="BE23" s="4"/>
      <c r="BF23" s="4"/>
      <c r="BG23" s="4"/>
      <c r="BH23" s="4"/>
    </row>
    <row r="24" spans="1:60" ht="31.5" x14ac:dyDescent="0.25">
      <c r="A24" s="35" t="s">
        <v>1738</v>
      </c>
      <c r="B24" s="6" t="s">
        <v>1711</v>
      </c>
      <c r="C24" s="1">
        <v>44625</v>
      </c>
      <c r="D24" s="4" t="s">
        <v>1530</v>
      </c>
      <c r="E24" s="6" t="s">
        <v>641</v>
      </c>
      <c r="F24" s="2" t="s">
        <v>641</v>
      </c>
      <c r="G24" s="1" t="s">
        <v>641</v>
      </c>
      <c r="H24" s="4" t="s">
        <v>641</v>
      </c>
      <c r="I24" s="2" t="s">
        <v>641</v>
      </c>
      <c r="J24" s="2" t="s">
        <v>1350</v>
      </c>
      <c r="K24" s="3">
        <v>11291624</v>
      </c>
      <c r="L24" s="31">
        <f t="shared" si="20"/>
        <v>100</v>
      </c>
      <c r="M24" s="32">
        <f t="shared" si="21"/>
        <v>11291624</v>
      </c>
      <c r="N24" s="3"/>
      <c r="O24" s="32">
        <f t="shared" si="22"/>
        <v>11291624</v>
      </c>
      <c r="P24" s="3"/>
      <c r="Q24" s="9">
        <f t="shared" si="26"/>
        <v>0</v>
      </c>
      <c r="R24" s="9">
        <f t="shared" si="26"/>
        <v>0</v>
      </c>
      <c r="S24" s="2"/>
      <c r="T24" s="2"/>
      <c r="U24" s="4"/>
      <c r="V24" s="3">
        <f t="shared" si="24"/>
        <v>0</v>
      </c>
      <c r="W24" s="3"/>
      <c r="X24" s="3"/>
      <c r="Y24" s="3"/>
      <c r="Z24" s="1"/>
      <c r="AA24" s="1"/>
      <c r="AB24" s="1"/>
      <c r="AC24" s="1"/>
      <c r="AD24" s="1"/>
      <c r="AE24" s="43"/>
      <c r="AF24" s="63"/>
      <c r="AG24" s="4"/>
      <c r="AH24" s="4"/>
      <c r="AI24" s="4">
        <v>10</v>
      </c>
      <c r="AJ24" s="9">
        <f>K24*10/100</f>
        <v>1129162.3999999999</v>
      </c>
      <c r="AK24" s="4"/>
      <c r="AL24" s="4"/>
      <c r="AM24" s="4"/>
      <c r="AN24" s="4"/>
      <c r="AO24" s="4"/>
      <c r="AP24" s="4"/>
      <c r="AQ24" s="4"/>
      <c r="AR24" s="3"/>
      <c r="AS24" s="32">
        <f t="shared" si="25"/>
        <v>0</v>
      </c>
      <c r="AT24" s="32">
        <f>Q24</f>
        <v>0</v>
      </c>
      <c r="AU24" s="2"/>
      <c r="AV24" s="4"/>
      <c r="AW24" s="4"/>
      <c r="AX24" s="32" t="e">
        <f>W24*#REF!</f>
        <v>#REF!</v>
      </c>
      <c r="AY24" s="32"/>
      <c r="AZ24" s="32" t="e">
        <f>X24*#REF!</f>
        <v>#REF!</v>
      </c>
      <c r="BA24" s="32"/>
      <c r="BB24" s="9" t="e">
        <f>Y24*#REF!</f>
        <v>#REF!</v>
      </c>
      <c r="BC24" s="9"/>
      <c r="BD24" s="4"/>
      <c r="BE24" s="4"/>
      <c r="BF24" s="4"/>
      <c r="BG24" s="4"/>
      <c r="BH24" s="4"/>
    </row>
    <row r="25" spans="1:60" ht="75" x14ac:dyDescent="0.25">
      <c r="A25" s="35" t="s">
        <v>1734</v>
      </c>
      <c r="B25" s="6" t="s">
        <v>1706</v>
      </c>
      <c r="C25" s="1">
        <v>44629</v>
      </c>
      <c r="D25" s="4" t="s">
        <v>1530</v>
      </c>
      <c r="E25" s="6"/>
      <c r="F25" s="40" t="s">
        <v>2272</v>
      </c>
      <c r="G25" s="1">
        <v>44652</v>
      </c>
      <c r="H25" s="4" t="s">
        <v>2273</v>
      </c>
      <c r="I25" s="2" t="s">
        <v>1293</v>
      </c>
      <c r="J25" s="2" t="s">
        <v>1526</v>
      </c>
      <c r="K25" s="3">
        <v>12258811.35</v>
      </c>
      <c r="L25" s="31">
        <f t="shared" si="20"/>
        <v>0</v>
      </c>
      <c r="M25" s="32">
        <f t="shared" si="21"/>
        <v>0</v>
      </c>
      <c r="N25" s="3">
        <v>12258811.35</v>
      </c>
      <c r="O25" s="32">
        <f t="shared" si="22"/>
        <v>0</v>
      </c>
      <c r="P25" s="3">
        <v>12258811.35</v>
      </c>
      <c r="Q25" s="9">
        <f t="shared" ref="Q25:R32" si="27">P25</f>
        <v>12258811.35</v>
      </c>
      <c r="R25" s="9">
        <f t="shared" si="27"/>
        <v>12258811.35</v>
      </c>
      <c r="S25" s="2" t="s">
        <v>2283</v>
      </c>
      <c r="T25" s="2" t="s">
        <v>2284</v>
      </c>
      <c r="U25" s="4" t="s">
        <v>812</v>
      </c>
      <c r="V25" s="3">
        <f t="shared" si="24"/>
        <v>91395</v>
      </c>
      <c r="W25" s="3">
        <v>26400</v>
      </c>
      <c r="X25" s="3">
        <v>64995</v>
      </c>
      <c r="Y25" s="3"/>
      <c r="Z25" s="1">
        <v>44743</v>
      </c>
      <c r="AA25" s="1">
        <v>44835</v>
      </c>
      <c r="AB25" s="1"/>
      <c r="AC25" s="1">
        <v>44757</v>
      </c>
      <c r="AD25" s="1">
        <v>44849</v>
      </c>
      <c r="AE25" s="43"/>
      <c r="AF25" s="63">
        <v>0</v>
      </c>
      <c r="AG25" s="4">
        <v>100</v>
      </c>
      <c r="AH25" s="4" t="s">
        <v>48</v>
      </c>
      <c r="AI25" s="4">
        <v>10</v>
      </c>
      <c r="AJ25" s="9">
        <f>K25*10/100</f>
        <v>1225881.135</v>
      </c>
      <c r="AK25" s="4"/>
      <c r="AL25" s="4"/>
      <c r="AM25" s="4"/>
      <c r="AN25" s="4"/>
      <c r="AO25" s="4"/>
      <c r="AP25" s="4"/>
      <c r="AQ25" s="4"/>
      <c r="AR25" s="3">
        <v>0</v>
      </c>
      <c r="AS25" s="32">
        <f t="shared" si="25"/>
        <v>12258811.35</v>
      </c>
      <c r="AT25" s="32">
        <f>Q25</f>
        <v>12258811.35</v>
      </c>
      <c r="AU25" s="2" t="s">
        <v>94</v>
      </c>
      <c r="AV25" s="4"/>
      <c r="AW25" s="4"/>
      <c r="AX25" s="32" t="e">
        <f>W25*#REF!</f>
        <v>#REF!</v>
      </c>
      <c r="AY25" s="32"/>
      <c r="AZ25" s="32" t="e">
        <f>X25*#REF!</f>
        <v>#REF!</v>
      </c>
      <c r="BA25" s="32"/>
      <c r="BB25" s="9" t="e">
        <f>Y25*#REF!</f>
        <v>#REF!</v>
      </c>
      <c r="BC25" s="9"/>
      <c r="BD25" s="4"/>
      <c r="BE25" s="4"/>
      <c r="BF25" s="4"/>
      <c r="BG25" s="4"/>
      <c r="BH25" s="4"/>
    </row>
    <row r="26" spans="1:60" ht="126" x14ac:dyDescent="0.25">
      <c r="A26" s="35" t="s">
        <v>1733</v>
      </c>
      <c r="B26" s="6" t="s">
        <v>1705</v>
      </c>
      <c r="C26" s="1">
        <v>44629</v>
      </c>
      <c r="D26" s="4" t="s">
        <v>1530</v>
      </c>
      <c r="E26" s="6" t="s">
        <v>641</v>
      </c>
      <c r="F26" s="2" t="s">
        <v>641</v>
      </c>
      <c r="G26" s="1" t="s">
        <v>641</v>
      </c>
      <c r="H26" s="4" t="s">
        <v>641</v>
      </c>
      <c r="I26" s="2" t="s">
        <v>641</v>
      </c>
      <c r="J26" s="2" t="s">
        <v>1524</v>
      </c>
      <c r="K26" s="3">
        <v>3364446.44</v>
      </c>
      <c r="L26" s="31">
        <f t="shared" si="20"/>
        <v>100</v>
      </c>
      <c r="M26" s="32">
        <f t="shared" si="21"/>
        <v>3364446.44</v>
      </c>
      <c r="N26" s="3"/>
      <c r="O26" s="32">
        <f t="shared" si="22"/>
        <v>3364446.44</v>
      </c>
      <c r="P26" s="3"/>
      <c r="Q26" s="9">
        <f t="shared" si="27"/>
        <v>0</v>
      </c>
      <c r="R26" s="9">
        <f t="shared" si="27"/>
        <v>0</v>
      </c>
      <c r="S26" s="2"/>
      <c r="T26" s="2"/>
      <c r="U26" s="4"/>
      <c r="V26" s="3">
        <f t="shared" si="24"/>
        <v>0</v>
      </c>
      <c r="W26" s="3"/>
      <c r="X26" s="3"/>
      <c r="Y26" s="3"/>
      <c r="Z26" s="1"/>
      <c r="AA26" s="1"/>
      <c r="AB26" s="1"/>
      <c r="AC26" s="1"/>
      <c r="AD26" s="1"/>
      <c r="AE26" s="43"/>
      <c r="AF26" s="63"/>
      <c r="AG26" s="4"/>
      <c r="AH26" s="4"/>
      <c r="AI26" s="4">
        <v>10</v>
      </c>
      <c r="AJ26" s="9">
        <f>K26*10/100</f>
        <v>336444.64399999997</v>
      </c>
      <c r="AK26" s="4"/>
      <c r="AL26" s="4"/>
      <c r="AM26" s="4"/>
      <c r="AN26" s="4"/>
      <c r="AO26" s="4"/>
      <c r="AP26" s="4"/>
      <c r="AQ26" s="4"/>
      <c r="AR26" s="3">
        <v>0</v>
      </c>
      <c r="AS26" s="32">
        <f t="shared" si="25"/>
        <v>0</v>
      </c>
      <c r="AT26" s="32">
        <f>Q26</f>
        <v>0</v>
      </c>
      <c r="AU26" s="2"/>
      <c r="AV26" s="4"/>
      <c r="AW26" s="4"/>
      <c r="AX26" s="32" t="e">
        <f>W26*#REF!</f>
        <v>#REF!</v>
      </c>
      <c r="AY26" s="32"/>
      <c r="AZ26" s="32" t="e">
        <f>X26*#REF!</f>
        <v>#REF!</v>
      </c>
      <c r="BA26" s="32"/>
      <c r="BB26" s="9" t="e">
        <f>Y26*#REF!</f>
        <v>#REF!</v>
      </c>
      <c r="BC26" s="9"/>
      <c r="BD26" s="4"/>
      <c r="BE26" s="4"/>
      <c r="BF26" s="4"/>
      <c r="BG26" s="4"/>
      <c r="BH26" s="4"/>
    </row>
    <row r="27" spans="1:60" ht="189" x14ac:dyDescent="0.25">
      <c r="A27" s="35" t="s">
        <v>1731</v>
      </c>
      <c r="B27" s="6" t="s">
        <v>1703</v>
      </c>
      <c r="C27" s="1">
        <v>44629</v>
      </c>
      <c r="D27" s="4" t="s">
        <v>1530</v>
      </c>
      <c r="E27" s="6"/>
      <c r="F27" s="40" t="s">
        <v>2286</v>
      </c>
      <c r="G27" s="1">
        <v>44652</v>
      </c>
      <c r="H27" s="6" t="s">
        <v>2287</v>
      </c>
      <c r="I27" s="2" t="s">
        <v>1573</v>
      </c>
      <c r="J27" s="2" t="s">
        <v>1471</v>
      </c>
      <c r="K27" s="3">
        <v>53287823.68</v>
      </c>
      <c r="L27" s="31">
        <f t="shared" si="20"/>
        <v>0.50000000300255709</v>
      </c>
      <c r="M27" s="32">
        <f t="shared" si="21"/>
        <v>266439.11999999732</v>
      </c>
      <c r="N27" s="3">
        <v>53021384.560000002</v>
      </c>
      <c r="O27" s="32">
        <f t="shared" si="22"/>
        <v>266448</v>
      </c>
      <c r="P27" s="3">
        <v>53021375.68</v>
      </c>
      <c r="Q27" s="9">
        <f t="shared" si="27"/>
        <v>53021375.68</v>
      </c>
      <c r="R27" s="9">
        <f t="shared" si="27"/>
        <v>53021375.68</v>
      </c>
      <c r="S27" s="2" t="s">
        <v>2290</v>
      </c>
      <c r="T27" s="2" t="s">
        <v>2289</v>
      </c>
      <c r="U27" s="4" t="s">
        <v>69</v>
      </c>
      <c r="V27" s="3">
        <f t="shared" si="24"/>
        <v>177632</v>
      </c>
      <c r="W27" s="3">
        <v>89000</v>
      </c>
      <c r="X27" s="3">
        <v>88632</v>
      </c>
      <c r="Y27" s="3"/>
      <c r="Z27" s="1">
        <v>44743</v>
      </c>
      <c r="AA27" s="1">
        <v>44805</v>
      </c>
      <c r="AB27" s="1"/>
      <c r="AC27" s="1">
        <v>44757</v>
      </c>
      <c r="AD27" s="1">
        <v>44819</v>
      </c>
      <c r="AE27" s="43"/>
      <c r="AF27" s="63">
        <v>100</v>
      </c>
      <c r="AG27" s="4">
        <v>0</v>
      </c>
      <c r="AH27" s="4" t="s">
        <v>48</v>
      </c>
      <c r="AI27" s="4">
        <v>10</v>
      </c>
      <c r="AJ27" s="9">
        <f>K27*10/100</f>
        <v>5328782.3679999998</v>
      </c>
      <c r="AK27" s="4"/>
      <c r="AL27" s="4"/>
      <c r="AM27" s="4"/>
      <c r="AN27" s="4"/>
      <c r="AO27" s="4"/>
      <c r="AP27" s="4"/>
      <c r="AQ27" s="4"/>
      <c r="AR27" s="3">
        <v>0</v>
      </c>
      <c r="AS27" s="32">
        <f t="shared" si="25"/>
        <v>53021375.68</v>
      </c>
      <c r="AT27" s="32">
        <f>Q27</f>
        <v>53021375.68</v>
      </c>
      <c r="AU27" s="2" t="s">
        <v>94</v>
      </c>
      <c r="AV27" s="4"/>
      <c r="AW27" s="4"/>
      <c r="AX27" s="32" t="e">
        <f>W27*#REF!</f>
        <v>#REF!</v>
      </c>
      <c r="AY27" s="32"/>
      <c r="AZ27" s="32" t="e">
        <f>X27*#REF!</f>
        <v>#REF!</v>
      </c>
      <c r="BA27" s="32"/>
      <c r="BB27" s="9" t="e">
        <f>Y27*#REF!</f>
        <v>#REF!</v>
      </c>
      <c r="BC27" s="9"/>
      <c r="BD27" s="4"/>
      <c r="BE27" s="4"/>
      <c r="BF27" s="4"/>
      <c r="BG27" s="4"/>
      <c r="BH27" s="4"/>
    </row>
    <row r="28" spans="1:60" ht="78.75" x14ac:dyDescent="0.25">
      <c r="A28" s="35" t="s">
        <v>1729</v>
      </c>
      <c r="B28" s="6" t="s">
        <v>1702</v>
      </c>
      <c r="C28" s="1">
        <v>44629</v>
      </c>
      <c r="D28" s="4" t="s">
        <v>1530</v>
      </c>
      <c r="E28" s="6"/>
      <c r="F28" s="40" t="s">
        <v>2322</v>
      </c>
      <c r="G28" s="1">
        <v>44655</v>
      </c>
      <c r="H28" s="4" t="s">
        <v>2325</v>
      </c>
      <c r="I28" s="2" t="s">
        <v>2296</v>
      </c>
      <c r="J28" s="2" t="s">
        <v>1537</v>
      </c>
      <c r="K28" s="3">
        <v>8533000.3200000003</v>
      </c>
      <c r="L28" s="31">
        <f t="shared" si="20"/>
        <v>0</v>
      </c>
      <c r="M28" s="32">
        <f t="shared" si="21"/>
        <v>0</v>
      </c>
      <c r="N28" s="3">
        <v>8533000.3200000003</v>
      </c>
      <c r="O28" s="32">
        <f t="shared" si="22"/>
        <v>0</v>
      </c>
      <c r="P28" s="3">
        <v>8533000.3200000003</v>
      </c>
      <c r="Q28" s="9">
        <f t="shared" si="27"/>
        <v>8533000.3200000003</v>
      </c>
      <c r="R28" s="9">
        <f t="shared" si="27"/>
        <v>8533000.3200000003</v>
      </c>
      <c r="S28" s="2" t="s">
        <v>2326</v>
      </c>
      <c r="T28" s="2" t="s">
        <v>2327</v>
      </c>
      <c r="U28" s="4" t="s">
        <v>812</v>
      </c>
      <c r="V28" s="3">
        <f t="shared" si="24"/>
        <v>90912</v>
      </c>
      <c r="W28" s="3">
        <v>90912</v>
      </c>
      <c r="X28" s="3"/>
      <c r="Y28" s="3"/>
      <c r="Z28" s="1">
        <v>44743</v>
      </c>
      <c r="AA28" s="1"/>
      <c r="AB28" s="1"/>
      <c r="AC28" s="1">
        <v>44757</v>
      </c>
      <c r="AD28" s="1"/>
      <c r="AE28" s="43"/>
      <c r="AF28" s="63">
        <v>100</v>
      </c>
      <c r="AG28" s="4">
        <v>0</v>
      </c>
      <c r="AH28" s="4" t="s">
        <v>48</v>
      </c>
      <c r="AI28" s="4">
        <v>10</v>
      </c>
      <c r="AJ28" s="9">
        <f>K28*10/100</f>
        <v>853300.03200000001</v>
      </c>
      <c r="AK28" s="4"/>
      <c r="AL28" s="4"/>
      <c r="AM28" s="4"/>
      <c r="AN28" s="4"/>
      <c r="AO28" s="4"/>
      <c r="AP28" s="4"/>
      <c r="AQ28" s="4"/>
      <c r="AR28" s="3">
        <v>0</v>
      </c>
      <c r="AS28" s="32">
        <f t="shared" si="25"/>
        <v>8533000.3200000003</v>
      </c>
      <c r="AT28" s="32">
        <f>Q28</f>
        <v>8533000.3200000003</v>
      </c>
      <c r="AU28" s="2" t="s">
        <v>94</v>
      </c>
      <c r="AV28" s="4"/>
      <c r="AW28" s="4"/>
      <c r="AX28" s="32" t="e">
        <f>W28*#REF!</f>
        <v>#REF!</v>
      </c>
      <c r="AY28" s="32"/>
      <c r="AZ28" s="32" t="e">
        <f>X28*#REF!</f>
        <v>#REF!</v>
      </c>
      <c r="BA28" s="32"/>
      <c r="BB28" s="9" t="e">
        <f>Y28*#REF!</f>
        <v>#REF!</v>
      </c>
      <c r="BC28" s="9"/>
      <c r="BD28" s="4"/>
      <c r="BE28" s="4"/>
      <c r="BF28" s="4"/>
      <c r="BG28" s="4"/>
      <c r="BH28" s="4"/>
    </row>
    <row r="29" spans="1:60" ht="126" x14ac:dyDescent="0.25">
      <c r="A29" s="35" t="s">
        <v>1728</v>
      </c>
      <c r="B29" s="6" t="s">
        <v>1701</v>
      </c>
      <c r="C29" s="1">
        <v>44629</v>
      </c>
      <c r="D29" s="4" t="s">
        <v>1530</v>
      </c>
      <c r="E29" s="6"/>
      <c r="F29" s="40" t="s">
        <v>2291</v>
      </c>
      <c r="G29" s="1">
        <v>44652</v>
      </c>
      <c r="H29" s="4" t="s">
        <v>2288</v>
      </c>
      <c r="I29" s="2" t="s">
        <v>1573</v>
      </c>
      <c r="J29" s="2" t="s">
        <v>1523</v>
      </c>
      <c r="K29" s="3">
        <v>58518137.009999998</v>
      </c>
      <c r="L29" s="31">
        <f t="shared" si="20"/>
        <v>0.5000000084589119</v>
      </c>
      <c r="M29" s="32">
        <f t="shared" si="21"/>
        <v>292590.68999999762</v>
      </c>
      <c r="N29" s="3">
        <v>58225546.32</v>
      </c>
      <c r="O29" s="32">
        <f t="shared" si="22"/>
        <v>292598</v>
      </c>
      <c r="P29" s="3">
        <v>58225539.009999998</v>
      </c>
      <c r="Q29" s="9">
        <f t="shared" si="27"/>
        <v>58225539.009999998</v>
      </c>
      <c r="R29" s="9">
        <f t="shared" si="27"/>
        <v>58225539.009999998</v>
      </c>
      <c r="S29" s="2" t="s">
        <v>2293</v>
      </c>
      <c r="T29" s="2" t="s">
        <v>2294</v>
      </c>
      <c r="U29" s="4" t="s">
        <v>69</v>
      </c>
      <c r="V29" s="3">
        <f t="shared" si="24"/>
        <v>146299</v>
      </c>
      <c r="W29" s="3">
        <v>75000</v>
      </c>
      <c r="X29" s="3">
        <v>71299</v>
      </c>
      <c r="Y29" s="3"/>
      <c r="Z29" s="1">
        <v>44743</v>
      </c>
      <c r="AA29" s="1">
        <v>44805</v>
      </c>
      <c r="AB29" s="1"/>
      <c r="AC29" s="1">
        <v>44757</v>
      </c>
      <c r="AD29" s="1">
        <v>44819</v>
      </c>
      <c r="AE29" s="43"/>
      <c r="AF29" s="63">
        <v>100</v>
      </c>
      <c r="AG29" s="4">
        <v>0</v>
      </c>
      <c r="AH29" s="4" t="s">
        <v>48</v>
      </c>
      <c r="AI29" s="4">
        <v>10</v>
      </c>
      <c r="AJ29" s="9">
        <f>K29*10/100</f>
        <v>5851813.7010000004</v>
      </c>
      <c r="AK29" s="4"/>
      <c r="AL29" s="4"/>
      <c r="AM29" s="4"/>
      <c r="AN29" s="4"/>
      <c r="AO29" s="4"/>
      <c r="AP29" s="4"/>
      <c r="AQ29" s="4"/>
      <c r="AR29" s="3">
        <v>0</v>
      </c>
      <c r="AS29" s="32">
        <f t="shared" si="25"/>
        <v>58225539.009999998</v>
      </c>
      <c r="AT29" s="32">
        <f>Q29</f>
        <v>58225539.009999998</v>
      </c>
      <c r="AU29" s="2" t="s">
        <v>94</v>
      </c>
      <c r="AV29" s="4"/>
      <c r="AW29" s="4"/>
      <c r="AX29" s="32" t="e">
        <f>W29*#REF!</f>
        <v>#REF!</v>
      </c>
      <c r="AY29" s="32"/>
      <c r="AZ29" s="32" t="e">
        <f>X29*#REF!</f>
        <v>#REF!</v>
      </c>
      <c r="BA29" s="32"/>
      <c r="BB29" s="9" t="e">
        <f>Y29*#REF!</f>
        <v>#REF!</v>
      </c>
      <c r="BC29" s="9"/>
      <c r="BD29" s="4"/>
      <c r="BE29" s="4"/>
      <c r="BF29" s="4"/>
      <c r="BG29" s="4"/>
      <c r="BH29" s="4"/>
    </row>
    <row r="30" spans="1:60" ht="94.5" x14ac:dyDescent="0.25">
      <c r="A30" s="35" t="s">
        <v>1726</v>
      </c>
      <c r="B30" s="6" t="s">
        <v>1700</v>
      </c>
      <c r="C30" s="1">
        <v>44629</v>
      </c>
      <c r="D30" s="4" t="s">
        <v>1530</v>
      </c>
      <c r="E30" s="6" t="s">
        <v>641</v>
      </c>
      <c r="F30" s="2" t="s">
        <v>641</v>
      </c>
      <c r="G30" s="1" t="s">
        <v>641</v>
      </c>
      <c r="H30" s="4" t="s">
        <v>641</v>
      </c>
      <c r="I30" s="2" t="s">
        <v>641</v>
      </c>
      <c r="J30" s="2" t="s">
        <v>1433</v>
      </c>
      <c r="K30" s="3">
        <v>834790.32</v>
      </c>
      <c r="L30" s="31">
        <f t="shared" si="20"/>
        <v>100</v>
      </c>
      <c r="M30" s="32">
        <f t="shared" si="21"/>
        <v>834790.32</v>
      </c>
      <c r="N30" s="3"/>
      <c r="O30" s="32" t="e">
        <f t="shared" si="22"/>
        <v>#VALUE!</v>
      </c>
      <c r="P30" s="3" t="s">
        <v>641</v>
      </c>
      <c r="Q30" s="9" t="str">
        <f t="shared" si="27"/>
        <v>нет заявок</v>
      </c>
      <c r="R30" s="9" t="str">
        <f t="shared" si="27"/>
        <v>нет заявок</v>
      </c>
      <c r="S30" s="2"/>
      <c r="T30" s="2"/>
      <c r="U30" s="4"/>
      <c r="V30" s="3">
        <f t="shared" si="24"/>
        <v>0</v>
      </c>
      <c r="W30" s="3"/>
      <c r="X30" s="3"/>
      <c r="Y30" s="3"/>
      <c r="Z30" s="1"/>
      <c r="AA30" s="1"/>
      <c r="AB30" s="1"/>
      <c r="AC30" s="1"/>
      <c r="AD30" s="1"/>
      <c r="AE30" s="43"/>
      <c r="AF30" s="63"/>
      <c r="AG30" s="4"/>
      <c r="AH30" s="4"/>
      <c r="AI30" s="4">
        <v>10</v>
      </c>
      <c r="AJ30" s="9">
        <f>K30*10/100</f>
        <v>83479.031999999992</v>
      </c>
      <c r="AK30" s="4"/>
      <c r="AL30" s="4"/>
      <c r="AM30" s="4"/>
      <c r="AN30" s="4"/>
      <c r="AO30" s="4"/>
      <c r="AP30" s="4"/>
      <c r="AQ30" s="4"/>
      <c r="AR30" s="3"/>
      <c r="AS30" s="32" t="e">
        <f t="shared" si="25"/>
        <v>#VALUE!</v>
      </c>
      <c r="AT30" s="32" t="str">
        <f>Q30</f>
        <v>нет заявок</v>
      </c>
      <c r="AU30" s="2"/>
      <c r="AV30" s="4"/>
      <c r="AW30" s="4"/>
      <c r="AX30" s="32" t="e">
        <f>W30*#REF!</f>
        <v>#REF!</v>
      </c>
      <c r="AY30" s="32"/>
      <c r="AZ30" s="32" t="e">
        <f>X30*#REF!</f>
        <v>#REF!</v>
      </c>
      <c r="BA30" s="32"/>
      <c r="BB30" s="9" t="e">
        <f>Y30*#REF!</f>
        <v>#REF!</v>
      </c>
      <c r="BC30" s="9"/>
      <c r="BD30" s="4"/>
      <c r="BE30" s="4"/>
      <c r="BF30" s="4"/>
      <c r="BG30" s="4"/>
      <c r="BH30" s="4"/>
    </row>
    <row r="31" spans="1:60" ht="220.5" x14ac:dyDescent="0.25">
      <c r="A31" s="35" t="s">
        <v>1725</v>
      </c>
      <c r="B31" s="6" t="s">
        <v>1642</v>
      </c>
      <c r="C31" s="1">
        <v>44629</v>
      </c>
      <c r="D31" s="4" t="s">
        <v>1530</v>
      </c>
      <c r="E31" s="6"/>
      <c r="F31" s="40" t="s">
        <v>2295</v>
      </c>
      <c r="G31" s="1">
        <v>44652</v>
      </c>
      <c r="H31" s="4" t="s">
        <v>2292</v>
      </c>
      <c r="I31" s="2" t="s">
        <v>2296</v>
      </c>
      <c r="J31" s="2" t="s">
        <v>1525</v>
      </c>
      <c r="K31" s="3">
        <v>179630600</v>
      </c>
      <c r="L31" s="31">
        <f t="shared" si="20"/>
        <v>0</v>
      </c>
      <c r="M31" s="32">
        <f t="shared" si="21"/>
        <v>0</v>
      </c>
      <c r="N31" s="3">
        <v>179630600</v>
      </c>
      <c r="O31" s="32">
        <f t="shared" si="22"/>
        <v>0</v>
      </c>
      <c r="P31" s="3">
        <v>179630600</v>
      </c>
      <c r="Q31" s="9">
        <f t="shared" si="27"/>
        <v>179630600</v>
      </c>
      <c r="R31" s="9">
        <f t="shared" si="27"/>
        <v>179630600</v>
      </c>
      <c r="S31" s="2" t="s">
        <v>2297</v>
      </c>
      <c r="T31" s="2" t="s">
        <v>2298</v>
      </c>
      <c r="U31" s="4" t="s">
        <v>69</v>
      </c>
      <c r="V31" s="3">
        <f t="shared" si="24"/>
        <v>898153</v>
      </c>
      <c r="W31" s="3">
        <v>450000</v>
      </c>
      <c r="X31" s="3">
        <v>448153</v>
      </c>
      <c r="Y31" s="3"/>
      <c r="Z31" s="1">
        <v>44743</v>
      </c>
      <c r="AA31" s="1">
        <v>44805</v>
      </c>
      <c r="AB31" s="1"/>
      <c r="AC31" s="1">
        <v>44757</v>
      </c>
      <c r="AD31" s="1">
        <v>44819</v>
      </c>
      <c r="AE31" s="43"/>
      <c r="AF31" s="63">
        <v>100</v>
      </c>
      <c r="AG31" s="4">
        <v>0</v>
      </c>
      <c r="AH31" s="4" t="s">
        <v>48</v>
      </c>
      <c r="AI31" s="4">
        <v>10</v>
      </c>
      <c r="AJ31" s="9">
        <f>K31*10/100</f>
        <v>17963060</v>
      </c>
      <c r="AK31" s="4"/>
      <c r="AL31" s="4"/>
      <c r="AM31" s="4"/>
      <c r="AN31" s="4"/>
      <c r="AO31" s="4"/>
      <c r="AP31" s="4"/>
      <c r="AQ31" s="4"/>
      <c r="AR31" s="3">
        <v>0</v>
      </c>
      <c r="AS31" s="32">
        <f t="shared" si="25"/>
        <v>179630600</v>
      </c>
      <c r="AT31" s="32">
        <f>Q31</f>
        <v>179630600</v>
      </c>
      <c r="AU31" s="2" t="s">
        <v>94</v>
      </c>
      <c r="AV31" s="4"/>
      <c r="AW31" s="4"/>
      <c r="AX31" s="32" t="e">
        <f>W31*#REF!</f>
        <v>#REF!</v>
      </c>
      <c r="AY31" s="32"/>
      <c r="AZ31" s="32" t="e">
        <f>X31*#REF!</f>
        <v>#REF!</v>
      </c>
      <c r="BA31" s="32"/>
      <c r="BB31" s="9" t="e">
        <f>Y31*#REF!</f>
        <v>#REF!</v>
      </c>
      <c r="BC31" s="9"/>
      <c r="BD31" s="4"/>
      <c r="BE31" s="4"/>
      <c r="BF31" s="4"/>
      <c r="BG31" s="4"/>
      <c r="BH31" s="4"/>
    </row>
    <row r="32" spans="1:60" ht="31.5" x14ac:dyDescent="0.25">
      <c r="A32" s="35" t="s">
        <v>1724</v>
      </c>
      <c r="B32" s="6" t="s">
        <v>1696</v>
      </c>
      <c r="C32" s="1">
        <v>44630</v>
      </c>
      <c r="D32" s="4" t="s">
        <v>1530</v>
      </c>
      <c r="E32" s="6" t="s">
        <v>641</v>
      </c>
      <c r="F32" s="2" t="s">
        <v>641</v>
      </c>
      <c r="G32" s="1" t="s">
        <v>641</v>
      </c>
      <c r="H32" s="4" t="s">
        <v>641</v>
      </c>
      <c r="I32" s="2" t="s">
        <v>641</v>
      </c>
      <c r="J32" s="2" t="s">
        <v>1528</v>
      </c>
      <c r="K32" s="3">
        <v>7108826.4199999999</v>
      </c>
      <c r="L32" s="31">
        <f t="shared" si="20"/>
        <v>100</v>
      </c>
      <c r="M32" s="32">
        <f t="shared" si="21"/>
        <v>7108826.4199999999</v>
      </c>
      <c r="N32" s="3"/>
      <c r="O32" s="32">
        <f t="shared" si="22"/>
        <v>7108826.4199999999</v>
      </c>
      <c r="P32" s="3"/>
      <c r="Q32" s="9">
        <f t="shared" si="27"/>
        <v>0</v>
      </c>
      <c r="R32" s="9">
        <f t="shared" si="27"/>
        <v>0</v>
      </c>
      <c r="S32" s="2"/>
      <c r="T32" s="2"/>
      <c r="U32" s="4"/>
      <c r="V32" s="3">
        <f t="shared" si="24"/>
        <v>20908313</v>
      </c>
      <c r="W32" s="3">
        <v>20908313</v>
      </c>
      <c r="X32" s="3"/>
      <c r="Y32" s="3"/>
      <c r="Z32" s="1"/>
      <c r="AA32" s="1"/>
      <c r="AB32" s="1"/>
      <c r="AC32" s="1"/>
      <c r="AD32" s="1"/>
      <c r="AE32" s="43"/>
      <c r="AF32" s="63"/>
      <c r="AG32" s="4"/>
      <c r="AH32" s="4"/>
      <c r="AI32" s="4">
        <v>10</v>
      </c>
      <c r="AJ32" s="9">
        <f>K32*10/100</f>
        <v>710882.64199999999</v>
      </c>
      <c r="AK32" s="4"/>
      <c r="AL32" s="4"/>
      <c r="AM32" s="4"/>
      <c r="AN32" s="4"/>
      <c r="AO32" s="4"/>
      <c r="AP32" s="4"/>
      <c r="AQ32" s="4"/>
      <c r="AR32" s="3">
        <v>0</v>
      </c>
      <c r="AS32" s="32">
        <f t="shared" si="25"/>
        <v>0</v>
      </c>
      <c r="AT32" s="32">
        <f>Q32</f>
        <v>0</v>
      </c>
      <c r="AU32" s="2"/>
      <c r="AV32" s="4"/>
      <c r="AW32" s="4"/>
      <c r="AX32" s="32" t="e">
        <f>W32*#REF!</f>
        <v>#REF!</v>
      </c>
      <c r="AY32" s="32"/>
      <c r="AZ32" s="32" t="e">
        <f>X32*#REF!</f>
        <v>#REF!</v>
      </c>
      <c r="BA32" s="32"/>
      <c r="BB32" s="9" t="e">
        <f>Y32*#REF!</f>
        <v>#REF!</v>
      </c>
      <c r="BC32" s="9"/>
      <c r="BD32" s="4"/>
      <c r="BE32" s="4"/>
      <c r="BF32" s="4"/>
      <c r="BG32" s="4"/>
      <c r="BH32" s="4"/>
    </row>
    <row r="33" spans="1:60" ht="283.5" x14ac:dyDescent="0.25">
      <c r="A33" s="35" t="s">
        <v>1742</v>
      </c>
      <c r="B33" s="6" t="s">
        <v>1743</v>
      </c>
      <c r="C33" s="1">
        <v>44630</v>
      </c>
      <c r="D33" s="4" t="s">
        <v>1530</v>
      </c>
      <c r="E33" s="6"/>
      <c r="F33" s="40" t="s">
        <v>2369</v>
      </c>
      <c r="G33" s="1">
        <v>44659</v>
      </c>
      <c r="H33" s="6" t="s">
        <v>2370</v>
      </c>
      <c r="I33" s="2" t="s">
        <v>622</v>
      </c>
      <c r="J33" s="2" t="s">
        <v>1570</v>
      </c>
      <c r="K33" s="3">
        <v>497994000</v>
      </c>
      <c r="L33" s="31">
        <f t="shared" ref="L33:L47" si="28">((K33-N33)/K33)*100</f>
        <v>0</v>
      </c>
      <c r="M33" s="32">
        <f t="shared" ref="M33:M47" si="29">K33-N33</f>
        <v>0</v>
      </c>
      <c r="N33" s="3">
        <v>497994000</v>
      </c>
      <c r="O33" s="32">
        <f t="shared" ref="O33:O47" si="30">K33-P33</f>
        <v>0</v>
      </c>
      <c r="P33" s="3">
        <v>497994000</v>
      </c>
      <c r="Q33" s="9">
        <f t="shared" ref="Q33:R36" si="31">P33</f>
        <v>497994000</v>
      </c>
      <c r="R33" s="9">
        <f t="shared" si="31"/>
        <v>497994000</v>
      </c>
      <c r="S33" s="2" t="s">
        <v>2360</v>
      </c>
      <c r="T33" s="2" t="s">
        <v>2361</v>
      </c>
      <c r="U33" s="4" t="s">
        <v>69</v>
      </c>
      <c r="V33" s="3">
        <f t="shared" ref="V33:V47" si="32">W33+X33+Y33</f>
        <v>829990</v>
      </c>
      <c r="W33" s="3">
        <v>420000</v>
      </c>
      <c r="X33" s="3">
        <v>409990</v>
      </c>
      <c r="Y33" s="3"/>
      <c r="Z33" s="1">
        <v>44682</v>
      </c>
      <c r="AA33" s="1">
        <v>44805</v>
      </c>
      <c r="AB33" s="1"/>
      <c r="AC33" s="1">
        <v>44696</v>
      </c>
      <c r="AD33" s="1">
        <v>44819</v>
      </c>
      <c r="AE33" s="43"/>
      <c r="AF33" s="63">
        <v>100</v>
      </c>
      <c r="AG33" s="4">
        <v>0</v>
      </c>
      <c r="AH33" s="4" t="s">
        <v>48</v>
      </c>
      <c r="AI33" s="4">
        <v>10</v>
      </c>
      <c r="AJ33" s="9">
        <f>K33*10/100</f>
        <v>49799400</v>
      </c>
      <c r="AK33" s="4"/>
      <c r="AL33" s="4"/>
      <c r="AM33" s="4"/>
      <c r="AN33" s="4"/>
      <c r="AO33" s="4"/>
      <c r="AP33" s="4"/>
      <c r="AQ33" s="4"/>
      <c r="AR33" s="3">
        <v>0</v>
      </c>
      <c r="AS33" s="32">
        <f t="shared" ref="AS33:AS47" si="33">AT33-AR33</f>
        <v>497994000</v>
      </c>
      <c r="AT33" s="32">
        <f>Q33</f>
        <v>497994000</v>
      </c>
      <c r="AU33" s="2" t="s">
        <v>94</v>
      </c>
      <c r="AV33" s="4"/>
      <c r="AW33" s="4"/>
      <c r="AX33" s="32" t="e">
        <f>W33*#REF!</f>
        <v>#REF!</v>
      </c>
      <c r="AY33" s="32"/>
      <c r="AZ33" s="32" t="e">
        <f>X33*#REF!</f>
        <v>#REF!</v>
      </c>
      <c r="BA33" s="32"/>
      <c r="BB33" s="9" t="e">
        <f>Y33*#REF!</f>
        <v>#REF!</v>
      </c>
      <c r="BC33" s="9"/>
      <c r="BD33" s="4"/>
      <c r="BE33" s="4"/>
      <c r="BF33" s="4"/>
      <c r="BG33" s="4"/>
      <c r="BH33" s="4"/>
    </row>
    <row r="34" spans="1:60" ht="75" x14ac:dyDescent="0.25">
      <c r="A34" s="35" t="s">
        <v>2159</v>
      </c>
      <c r="B34" s="6" t="s">
        <v>2158</v>
      </c>
      <c r="C34" s="1">
        <v>44631</v>
      </c>
      <c r="D34" s="4" t="s">
        <v>1530</v>
      </c>
      <c r="E34" s="6"/>
      <c r="F34" s="40" t="s">
        <v>2304</v>
      </c>
      <c r="G34" s="1">
        <v>44652</v>
      </c>
      <c r="H34" s="4" t="s">
        <v>2305</v>
      </c>
      <c r="I34" s="2" t="s">
        <v>1600</v>
      </c>
      <c r="J34" s="2" t="s">
        <v>1047</v>
      </c>
      <c r="K34" s="3">
        <v>6354550.5099999998</v>
      </c>
      <c r="L34" s="31">
        <f t="shared" si="28"/>
        <v>0.4999999598712766</v>
      </c>
      <c r="M34" s="32">
        <f t="shared" si="29"/>
        <v>31772.75</v>
      </c>
      <c r="N34" s="3">
        <v>6322777.7599999998</v>
      </c>
      <c r="O34" s="32">
        <f t="shared" si="30"/>
        <v>34893.80999999959</v>
      </c>
      <c r="P34" s="3">
        <v>6319656.7000000002</v>
      </c>
      <c r="Q34" s="9">
        <f t="shared" si="31"/>
        <v>6319656.7000000002</v>
      </c>
      <c r="R34" s="9">
        <f t="shared" si="31"/>
        <v>6319656.7000000002</v>
      </c>
      <c r="S34" s="2" t="s">
        <v>2309</v>
      </c>
      <c r="T34" s="2" t="s">
        <v>2308</v>
      </c>
      <c r="U34" s="4" t="s">
        <v>69</v>
      </c>
      <c r="V34" s="3">
        <f t="shared" si="32"/>
        <v>387709</v>
      </c>
      <c r="W34" s="3">
        <v>387709</v>
      </c>
      <c r="X34" s="3"/>
      <c r="Y34" s="3"/>
      <c r="Z34" s="1">
        <v>44774</v>
      </c>
      <c r="AA34" s="1"/>
      <c r="AB34" s="1"/>
      <c r="AC34" s="1">
        <v>44788</v>
      </c>
      <c r="AD34" s="1"/>
      <c r="AE34" s="43"/>
      <c r="AF34" s="63">
        <v>100</v>
      </c>
      <c r="AG34" s="4">
        <v>0</v>
      </c>
      <c r="AH34" s="4" t="s">
        <v>48</v>
      </c>
      <c r="AI34" s="4">
        <v>10</v>
      </c>
      <c r="AJ34" s="9">
        <f>K34*10/100</f>
        <v>635455.05099999998</v>
      </c>
      <c r="AK34" s="4"/>
      <c r="AL34" s="4"/>
      <c r="AM34" s="4"/>
      <c r="AN34" s="4"/>
      <c r="AO34" s="4"/>
      <c r="AP34" s="4"/>
      <c r="AQ34" s="4"/>
      <c r="AR34" s="3">
        <v>0</v>
      </c>
      <c r="AS34" s="32">
        <f t="shared" si="33"/>
        <v>6319656.7000000002</v>
      </c>
      <c r="AT34" s="32">
        <f>Q34</f>
        <v>6319656.7000000002</v>
      </c>
      <c r="AU34" s="2" t="s">
        <v>94</v>
      </c>
      <c r="AV34" s="4"/>
      <c r="AW34" s="4"/>
      <c r="AX34" s="32" t="e">
        <f>W34*#REF!</f>
        <v>#REF!</v>
      </c>
      <c r="AY34" s="32"/>
      <c r="AZ34" s="32" t="e">
        <f>X34*#REF!</f>
        <v>#REF!</v>
      </c>
      <c r="BA34" s="32"/>
      <c r="BB34" s="9" t="e">
        <f>Y34*#REF!</f>
        <v>#REF!</v>
      </c>
      <c r="BC34" s="9"/>
      <c r="BD34" s="4"/>
      <c r="BE34" s="4"/>
      <c r="BF34" s="4"/>
      <c r="BG34" s="4"/>
      <c r="BH34" s="4"/>
    </row>
    <row r="35" spans="1:60" ht="157.5" x14ac:dyDescent="0.25">
      <c r="A35" s="35" t="s">
        <v>2161</v>
      </c>
      <c r="B35" s="6" t="s">
        <v>2160</v>
      </c>
      <c r="C35" s="1">
        <v>44631</v>
      </c>
      <c r="D35" s="4" t="s">
        <v>1530</v>
      </c>
      <c r="E35" s="6"/>
      <c r="F35" s="40" t="s">
        <v>2310</v>
      </c>
      <c r="G35" s="1">
        <v>44652</v>
      </c>
      <c r="H35" s="4" t="s">
        <v>2306</v>
      </c>
      <c r="I35" s="2" t="s">
        <v>2296</v>
      </c>
      <c r="J35" s="2" t="s">
        <v>1522</v>
      </c>
      <c r="K35" s="3">
        <v>37766643.079999998</v>
      </c>
      <c r="L35" s="31">
        <f t="shared" si="28"/>
        <v>0</v>
      </c>
      <c r="M35" s="32">
        <f t="shared" si="29"/>
        <v>0</v>
      </c>
      <c r="N35" s="3">
        <v>37766643.079999998</v>
      </c>
      <c r="O35" s="32">
        <f t="shared" si="30"/>
        <v>0</v>
      </c>
      <c r="P35" s="3">
        <v>37766643.079999998</v>
      </c>
      <c r="Q35" s="9">
        <f t="shared" si="31"/>
        <v>37766643.079999998</v>
      </c>
      <c r="R35" s="9">
        <f t="shared" si="31"/>
        <v>37766643.079999998</v>
      </c>
      <c r="S35" s="2" t="s">
        <v>2311</v>
      </c>
      <c r="T35" s="2" t="s">
        <v>2312</v>
      </c>
      <c r="U35" s="4" t="s">
        <v>69</v>
      </c>
      <c r="V35" s="3">
        <f t="shared" si="32"/>
        <v>1657886</v>
      </c>
      <c r="W35" s="3">
        <v>830000</v>
      </c>
      <c r="X35" s="3">
        <v>827886</v>
      </c>
      <c r="Y35" s="3"/>
      <c r="Z35" s="1">
        <v>44743</v>
      </c>
      <c r="AA35" s="1">
        <v>44805</v>
      </c>
      <c r="AB35" s="1"/>
      <c r="AC35" s="1">
        <v>44757</v>
      </c>
      <c r="AD35" s="1">
        <v>44819</v>
      </c>
      <c r="AE35" s="43"/>
      <c r="AF35" s="63">
        <v>100</v>
      </c>
      <c r="AG35" s="4">
        <v>0</v>
      </c>
      <c r="AH35" s="4" t="s">
        <v>48</v>
      </c>
      <c r="AI35" s="4">
        <v>10</v>
      </c>
      <c r="AJ35" s="9">
        <f>K35*10/100</f>
        <v>3776664.3079999997</v>
      </c>
      <c r="AK35" s="4"/>
      <c r="AL35" s="4"/>
      <c r="AM35" s="4"/>
      <c r="AN35" s="4"/>
      <c r="AO35" s="4"/>
      <c r="AP35" s="4"/>
      <c r="AQ35" s="4"/>
      <c r="AR35" s="3">
        <v>0</v>
      </c>
      <c r="AS35" s="32">
        <f t="shared" si="33"/>
        <v>37766643.079999998</v>
      </c>
      <c r="AT35" s="32">
        <f>Q35</f>
        <v>37766643.079999998</v>
      </c>
      <c r="AU35" s="2" t="s">
        <v>94</v>
      </c>
      <c r="AV35" s="4"/>
      <c r="AW35" s="4"/>
      <c r="AX35" s="32" t="e">
        <f>W35*#REF!</f>
        <v>#REF!</v>
      </c>
      <c r="AY35" s="32"/>
      <c r="AZ35" s="32" t="e">
        <f>X35*#REF!</f>
        <v>#REF!</v>
      </c>
      <c r="BA35" s="32"/>
      <c r="BB35" s="9" t="e">
        <f>Y35*#REF!</f>
        <v>#REF!</v>
      </c>
      <c r="BC35" s="9"/>
      <c r="BD35" s="4"/>
      <c r="BE35" s="4"/>
      <c r="BF35" s="4"/>
      <c r="BG35" s="4"/>
      <c r="BH35" s="4"/>
    </row>
    <row r="36" spans="1:60" ht="267.75" x14ac:dyDescent="0.25">
      <c r="A36" s="35" t="s">
        <v>2180</v>
      </c>
      <c r="B36" s="6" t="s">
        <v>2179</v>
      </c>
      <c r="C36" s="1">
        <v>44634</v>
      </c>
      <c r="D36" s="4" t="s">
        <v>1530</v>
      </c>
      <c r="E36" s="6" t="s">
        <v>641</v>
      </c>
      <c r="F36" s="2" t="s">
        <v>641</v>
      </c>
      <c r="G36" s="1" t="s">
        <v>641</v>
      </c>
      <c r="H36" s="4" t="s">
        <v>641</v>
      </c>
      <c r="I36" s="2" t="s">
        <v>641</v>
      </c>
      <c r="J36" s="2" t="s">
        <v>1590</v>
      </c>
      <c r="K36" s="3">
        <v>229435.64</v>
      </c>
      <c r="L36" s="31">
        <f t="shared" si="28"/>
        <v>100</v>
      </c>
      <c r="M36" s="32">
        <f t="shared" si="29"/>
        <v>229435.64</v>
      </c>
      <c r="N36" s="3"/>
      <c r="O36" s="32">
        <f t="shared" si="30"/>
        <v>229435.64</v>
      </c>
      <c r="P36" s="3"/>
      <c r="Q36" s="9">
        <f t="shared" si="31"/>
        <v>0</v>
      </c>
      <c r="R36" s="9">
        <f t="shared" si="31"/>
        <v>0</v>
      </c>
      <c r="S36" s="2"/>
      <c r="T36" s="2"/>
      <c r="U36" s="4"/>
      <c r="V36" s="3">
        <f t="shared" si="32"/>
        <v>0</v>
      </c>
      <c r="W36" s="3"/>
      <c r="X36" s="3"/>
      <c r="Y36" s="3"/>
      <c r="Z36" s="1"/>
      <c r="AA36" s="1"/>
      <c r="AB36" s="1"/>
      <c r="AC36" s="1"/>
      <c r="AD36" s="1"/>
      <c r="AE36" s="43"/>
      <c r="AF36" s="63"/>
      <c r="AG36" s="4"/>
      <c r="AH36" s="4"/>
      <c r="AI36" s="4">
        <v>10</v>
      </c>
      <c r="AJ36" s="9">
        <f>K36*10/100</f>
        <v>22943.564000000002</v>
      </c>
      <c r="AK36" s="4"/>
      <c r="AL36" s="4"/>
      <c r="AM36" s="4"/>
      <c r="AN36" s="4"/>
      <c r="AO36" s="4"/>
      <c r="AP36" s="4"/>
      <c r="AQ36" s="4"/>
      <c r="AR36" s="3"/>
      <c r="AS36" s="32">
        <f t="shared" si="33"/>
        <v>0</v>
      </c>
      <c r="AT36" s="32">
        <f>Q36</f>
        <v>0</v>
      </c>
      <c r="AU36" s="2"/>
      <c r="AV36" s="4"/>
      <c r="AW36" s="4"/>
      <c r="AX36" s="32" t="e">
        <f>W36*#REF!</f>
        <v>#REF!</v>
      </c>
      <c r="AY36" s="32"/>
      <c r="AZ36" s="32" t="e">
        <f>X36*#REF!</f>
        <v>#REF!</v>
      </c>
      <c r="BA36" s="32"/>
      <c r="BB36" s="9" t="e">
        <f>Y36*#REF!</f>
        <v>#REF!</v>
      </c>
      <c r="BC36" s="9"/>
      <c r="BD36" s="4"/>
      <c r="BE36" s="4"/>
      <c r="BF36" s="4"/>
      <c r="BG36" s="4"/>
      <c r="BH36" s="4"/>
    </row>
    <row r="37" spans="1:60" ht="75" x14ac:dyDescent="0.25">
      <c r="A37" s="35" t="s">
        <v>2186</v>
      </c>
      <c r="B37" s="6" t="s">
        <v>2185</v>
      </c>
      <c r="C37" s="1">
        <v>44637</v>
      </c>
      <c r="D37" s="4" t="s">
        <v>1530</v>
      </c>
      <c r="E37" s="6"/>
      <c r="F37" s="40" t="s">
        <v>2355</v>
      </c>
      <c r="G37" s="1">
        <v>44656</v>
      </c>
      <c r="H37" s="6" t="s">
        <v>2356</v>
      </c>
      <c r="I37" s="2" t="s">
        <v>100</v>
      </c>
      <c r="J37" s="2" t="s">
        <v>1806</v>
      </c>
      <c r="K37" s="3">
        <v>57053325.359999999</v>
      </c>
      <c r="L37" s="31">
        <f t="shared" si="28"/>
        <v>0</v>
      </c>
      <c r="M37" s="32">
        <f t="shared" si="29"/>
        <v>0</v>
      </c>
      <c r="N37" s="3">
        <v>57053325.359999999</v>
      </c>
      <c r="O37" s="32">
        <f t="shared" si="30"/>
        <v>0</v>
      </c>
      <c r="P37" s="3">
        <v>57053325.359999999</v>
      </c>
      <c r="Q37" s="9">
        <f t="shared" ref="Q37:R42" si="34">P37</f>
        <v>57053325.359999999</v>
      </c>
      <c r="R37" s="9">
        <f t="shared" si="34"/>
        <v>57053325.359999999</v>
      </c>
      <c r="S37" s="2" t="s">
        <v>2357</v>
      </c>
      <c r="T37" s="2" t="s">
        <v>670</v>
      </c>
      <c r="U37" s="4" t="s">
        <v>69</v>
      </c>
      <c r="V37" s="3">
        <f t="shared" si="32"/>
        <v>394396</v>
      </c>
      <c r="W37" s="3">
        <v>177456</v>
      </c>
      <c r="X37" s="3">
        <v>216940</v>
      </c>
      <c r="Y37" s="3"/>
      <c r="Z37" s="1">
        <v>44666</v>
      </c>
      <c r="AA37" s="1">
        <v>44743</v>
      </c>
      <c r="AB37" s="1"/>
      <c r="AC37" s="1">
        <v>44681</v>
      </c>
      <c r="AD37" s="1">
        <v>44757</v>
      </c>
      <c r="AE37" s="43"/>
      <c r="AF37" s="63">
        <v>0</v>
      </c>
      <c r="AG37" s="4">
        <v>100</v>
      </c>
      <c r="AH37" s="4" t="s">
        <v>48</v>
      </c>
      <c r="AI37" s="4">
        <v>10</v>
      </c>
      <c r="AJ37" s="9">
        <f>K37*10/100</f>
        <v>5705332.5360000003</v>
      </c>
      <c r="AK37" s="4"/>
      <c r="AL37" s="4"/>
      <c r="AM37" s="4"/>
      <c r="AN37" s="4"/>
      <c r="AO37" s="4"/>
      <c r="AP37" s="4"/>
      <c r="AQ37" s="4"/>
      <c r="AR37" s="3">
        <v>0</v>
      </c>
      <c r="AS37" s="32">
        <f t="shared" si="33"/>
        <v>57053325.359999999</v>
      </c>
      <c r="AT37" s="32">
        <f>Q37</f>
        <v>57053325.359999999</v>
      </c>
      <c r="AU37" s="2" t="s">
        <v>94</v>
      </c>
      <c r="AV37" s="4"/>
      <c r="AW37" s="4"/>
      <c r="AX37" s="32" t="e">
        <f>W37*#REF!</f>
        <v>#REF!</v>
      </c>
      <c r="AY37" s="32"/>
      <c r="AZ37" s="32" t="e">
        <f>X37*#REF!</f>
        <v>#REF!</v>
      </c>
      <c r="BA37" s="32"/>
      <c r="BB37" s="9" t="e">
        <f>Y37*#REF!</f>
        <v>#REF!</v>
      </c>
      <c r="BC37" s="9"/>
      <c r="BD37" s="4"/>
      <c r="BE37" s="4"/>
      <c r="BF37" s="4"/>
      <c r="BG37" s="4"/>
      <c r="BH37" s="4"/>
    </row>
    <row r="38" spans="1:60" ht="75" x14ac:dyDescent="0.25">
      <c r="A38" s="35" t="s">
        <v>2135</v>
      </c>
      <c r="B38" s="6" t="s">
        <v>2134</v>
      </c>
      <c r="C38" s="1">
        <v>44638</v>
      </c>
      <c r="D38" s="4" t="s">
        <v>1530</v>
      </c>
      <c r="E38" s="6"/>
      <c r="F38" s="40" t="s">
        <v>2374</v>
      </c>
      <c r="G38" s="1">
        <v>44659</v>
      </c>
      <c r="H38" s="4" t="s">
        <v>2373</v>
      </c>
      <c r="I38" s="2" t="s">
        <v>2375</v>
      </c>
      <c r="J38" s="2" t="s">
        <v>2133</v>
      </c>
      <c r="K38" s="3">
        <v>21794439.620000001</v>
      </c>
      <c r="L38" s="31">
        <f t="shared" si="28"/>
        <v>0</v>
      </c>
      <c r="M38" s="32">
        <f t="shared" si="29"/>
        <v>0</v>
      </c>
      <c r="N38" s="3">
        <v>21794439.620000001</v>
      </c>
      <c r="O38" s="32">
        <f t="shared" si="30"/>
        <v>0</v>
      </c>
      <c r="P38" s="3">
        <v>21794439.620000001</v>
      </c>
      <c r="Q38" s="9">
        <f t="shared" si="34"/>
        <v>21794439.620000001</v>
      </c>
      <c r="R38" s="9">
        <f t="shared" si="34"/>
        <v>21794439.620000001</v>
      </c>
      <c r="S38" s="2" t="s">
        <v>2376</v>
      </c>
      <c r="T38" s="2" t="s">
        <v>670</v>
      </c>
      <c r="U38" s="4"/>
      <c r="V38" s="3">
        <f t="shared" si="32"/>
        <v>3549583</v>
      </c>
      <c r="W38" s="3">
        <v>1774800</v>
      </c>
      <c r="X38" s="3">
        <v>1774783</v>
      </c>
      <c r="Y38" s="3"/>
      <c r="Z38" s="1">
        <v>44743</v>
      </c>
      <c r="AA38" s="1">
        <v>44805</v>
      </c>
      <c r="AB38" s="1"/>
      <c r="AC38" s="1">
        <v>44757</v>
      </c>
      <c r="AD38" s="1">
        <v>44819</v>
      </c>
      <c r="AE38" s="43"/>
      <c r="AF38" s="63">
        <v>0</v>
      </c>
      <c r="AG38" s="4">
        <v>100</v>
      </c>
      <c r="AH38" s="4" t="s">
        <v>48</v>
      </c>
      <c r="AI38" s="4">
        <v>10</v>
      </c>
      <c r="AJ38" s="9">
        <f>K38*10/100</f>
        <v>2179443.9620000003</v>
      </c>
      <c r="AK38" s="4"/>
      <c r="AL38" s="4"/>
      <c r="AM38" s="4"/>
      <c r="AN38" s="4"/>
      <c r="AO38" s="4"/>
      <c r="AP38" s="4"/>
      <c r="AQ38" s="4"/>
      <c r="AR38" s="3">
        <v>0</v>
      </c>
      <c r="AS38" s="32">
        <f t="shared" si="33"/>
        <v>21794439.620000001</v>
      </c>
      <c r="AT38" s="32">
        <f>Q38</f>
        <v>21794439.620000001</v>
      </c>
      <c r="AU38" s="2" t="s">
        <v>94</v>
      </c>
      <c r="AV38" s="4"/>
      <c r="AW38" s="4"/>
      <c r="AX38" s="32" t="e">
        <f>W38*#REF!</f>
        <v>#REF!</v>
      </c>
      <c r="AY38" s="32"/>
      <c r="AZ38" s="32" t="e">
        <f>X38*#REF!</f>
        <v>#REF!</v>
      </c>
      <c r="BA38" s="32"/>
      <c r="BB38" s="9" t="e">
        <f>Y38*#REF!</f>
        <v>#REF!</v>
      </c>
      <c r="BC38" s="9"/>
      <c r="BD38" s="4"/>
      <c r="BE38" s="4"/>
      <c r="BF38" s="4"/>
      <c r="BG38" s="4"/>
      <c r="BH38" s="4"/>
    </row>
    <row r="39" spans="1:60" ht="31.5" x14ac:dyDescent="0.25">
      <c r="A39" s="35" t="s">
        <v>2137</v>
      </c>
      <c r="B39" s="6" t="s">
        <v>2136</v>
      </c>
      <c r="C39" s="1">
        <v>44638</v>
      </c>
      <c r="D39" s="4" t="s">
        <v>1530</v>
      </c>
      <c r="E39" s="6" t="s">
        <v>641</v>
      </c>
      <c r="F39" s="2" t="s">
        <v>641</v>
      </c>
      <c r="G39" s="1" t="s">
        <v>641</v>
      </c>
      <c r="H39" s="4" t="s">
        <v>641</v>
      </c>
      <c r="I39" s="2" t="s">
        <v>641</v>
      </c>
      <c r="J39" s="2" t="s">
        <v>1350</v>
      </c>
      <c r="K39" s="3">
        <v>14708826</v>
      </c>
      <c r="L39" s="31">
        <f t="shared" si="28"/>
        <v>100</v>
      </c>
      <c r="M39" s="32">
        <f t="shared" si="29"/>
        <v>14708826</v>
      </c>
      <c r="N39" s="3"/>
      <c r="O39" s="32">
        <f t="shared" si="30"/>
        <v>14708826</v>
      </c>
      <c r="P39" s="3"/>
      <c r="Q39" s="9">
        <f t="shared" si="34"/>
        <v>0</v>
      </c>
      <c r="R39" s="9">
        <f t="shared" si="34"/>
        <v>0</v>
      </c>
      <c r="S39" s="2"/>
      <c r="T39" s="2"/>
      <c r="U39" s="4"/>
      <c r="V39" s="3">
        <f t="shared" si="32"/>
        <v>0</v>
      </c>
      <c r="W39" s="3"/>
      <c r="X39" s="3"/>
      <c r="Y39" s="3"/>
      <c r="Z39" s="1"/>
      <c r="AA39" s="1"/>
      <c r="AB39" s="1"/>
      <c r="AC39" s="1"/>
      <c r="AD39" s="1"/>
      <c r="AE39" s="43"/>
      <c r="AF39" s="63"/>
      <c r="AG39" s="4"/>
      <c r="AH39" s="4"/>
      <c r="AI39" s="4">
        <v>10</v>
      </c>
      <c r="AJ39" s="9">
        <f>K39*10/100</f>
        <v>1470882.6</v>
      </c>
      <c r="AK39" s="4"/>
      <c r="AL39" s="4"/>
      <c r="AM39" s="4"/>
      <c r="AN39" s="4"/>
      <c r="AO39" s="4"/>
      <c r="AP39" s="4"/>
      <c r="AQ39" s="4"/>
      <c r="AR39" s="3"/>
      <c r="AS39" s="32">
        <f t="shared" si="33"/>
        <v>0</v>
      </c>
      <c r="AT39" s="32">
        <f>Q39</f>
        <v>0</v>
      </c>
      <c r="AU39" s="2"/>
      <c r="AV39" s="4"/>
      <c r="AW39" s="4"/>
      <c r="AX39" s="32" t="e">
        <f>W39*#REF!</f>
        <v>#REF!</v>
      </c>
      <c r="AY39" s="32"/>
      <c r="AZ39" s="32" t="e">
        <f>X39*#REF!</f>
        <v>#REF!</v>
      </c>
      <c r="BA39" s="32"/>
      <c r="BB39" s="9" t="e">
        <f>Y39*#REF!</f>
        <v>#REF!</v>
      </c>
      <c r="BC39" s="9"/>
      <c r="BD39" s="4"/>
      <c r="BE39" s="4"/>
      <c r="BF39" s="4"/>
      <c r="BG39" s="4"/>
      <c r="BH39" s="4"/>
    </row>
    <row r="40" spans="1:60" ht="189" x14ac:dyDescent="0.25">
      <c r="A40" s="35" t="s">
        <v>2132</v>
      </c>
      <c r="B40" s="6" t="s">
        <v>2130</v>
      </c>
      <c r="C40" s="1">
        <v>44643</v>
      </c>
      <c r="D40" s="4" t="s">
        <v>1530</v>
      </c>
      <c r="E40" s="6"/>
      <c r="F40" s="40" t="s">
        <v>2504</v>
      </c>
      <c r="G40" s="1">
        <v>44663</v>
      </c>
      <c r="H40" s="4" t="s">
        <v>2506</v>
      </c>
      <c r="I40" s="2" t="s">
        <v>1803</v>
      </c>
      <c r="J40" s="2" t="s">
        <v>2131</v>
      </c>
      <c r="K40" s="3">
        <v>10806628.800000001</v>
      </c>
      <c r="L40" s="31">
        <f t="shared" si="28"/>
        <v>0.49999996298568705</v>
      </c>
      <c r="M40" s="32">
        <f t="shared" si="29"/>
        <v>54033.140000000596</v>
      </c>
      <c r="N40" s="3">
        <v>10752595.66</v>
      </c>
      <c r="O40" s="32">
        <f t="shared" si="30"/>
        <v>73681.560000000522</v>
      </c>
      <c r="P40" s="3">
        <v>10732947.24</v>
      </c>
      <c r="Q40" s="9">
        <f t="shared" si="34"/>
        <v>10732947.24</v>
      </c>
      <c r="R40" s="9">
        <f t="shared" si="34"/>
        <v>10732947.24</v>
      </c>
      <c r="S40" s="2" t="s">
        <v>2507</v>
      </c>
      <c r="T40" s="2" t="s">
        <v>2508</v>
      </c>
      <c r="U40" s="4" t="s">
        <v>69</v>
      </c>
      <c r="V40" s="3">
        <f t="shared" si="32"/>
        <v>2456052</v>
      </c>
      <c r="W40" s="3">
        <v>1228030</v>
      </c>
      <c r="X40" s="3">
        <v>1228022</v>
      </c>
      <c r="Y40" s="3"/>
      <c r="Z40" s="1">
        <v>44743</v>
      </c>
      <c r="AA40" s="1">
        <v>44805</v>
      </c>
      <c r="AB40" s="1"/>
      <c r="AC40" s="1">
        <v>44757</v>
      </c>
      <c r="AD40" s="1">
        <v>44819</v>
      </c>
      <c r="AE40" s="43"/>
      <c r="AF40" s="63">
        <v>100</v>
      </c>
      <c r="AG40" s="4">
        <v>0</v>
      </c>
      <c r="AH40" s="4" t="s">
        <v>48</v>
      </c>
      <c r="AI40" s="4">
        <v>10</v>
      </c>
      <c r="AJ40" s="9">
        <f>K40*10/100</f>
        <v>1080662.8799999999</v>
      </c>
      <c r="AK40" s="4"/>
      <c r="AL40" s="4"/>
      <c r="AM40" s="4"/>
      <c r="AN40" s="4"/>
      <c r="AO40" s="4"/>
      <c r="AP40" s="4"/>
      <c r="AQ40" s="4"/>
      <c r="AR40" s="3">
        <v>0</v>
      </c>
      <c r="AS40" s="32">
        <f t="shared" si="33"/>
        <v>10732947.24</v>
      </c>
      <c r="AT40" s="32">
        <f>Q40</f>
        <v>10732947.24</v>
      </c>
      <c r="AU40" s="2" t="s">
        <v>94</v>
      </c>
      <c r="AV40" s="4"/>
      <c r="AW40" s="4"/>
      <c r="AX40" s="32" t="e">
        <f>W40*#REF!</f>
        <v>#REF!</v>
      </c>
      <c r="AY40" s="32"/>
      <c r="AZ40" s="32" t="e">
        <f>X40*#REF!</f>
        <v>#REF!</v>
      </c>
      <c r="BA40" s="32"/>
      <c r="BB40" s="9" t="e">
        <f>Y40*#REF!</f>
        <v>#REF!</v>
      </c>
      <c r="BC40" s="9"/>
      <c r="BD40" s="4"/>
      <c r="BE40" s="4"/>
      <c r="BF40" s="4"/>
      <c r="BG40" s="4"/>
      <c r="BH40" s="4"/>
    </row>
    <row r="41" spans="1:60" ht="47.25" x14ac:dyDescent="0.25">
      <c r="A41" s="35" t="s">
        <v>2118</v>
      </c>
      <c r="B41" s="6" t="s">
        <v>2117</v>
      </c>
      <c r="C41" s="1">
        <v>44645</v>
      </c>
      <c r="D41" s="4" t="s">
        <v>1530</v>
      </c>
      <c r="E41" s="6"/>
      <c r="F41" s="2"/>
      <c r="G41" s="1"/>
      <c r="H41" s="4"/>
      <c r="I41" s="2"/>
      <c r="J41" s="2" t="s">
        <v>1449</v>
      </c>
      <c r="K41" s="3">
        <v>40862185.049999997</v>
      </c>
      <c r="L41" s="31">
        <f t="shared" si="28"/>
        <v>100</v>
      </c>
      <c r="M41" s="32">
        <f t="shared" si="29"/>
        <v>40862185.049999997</v>
      </c>
      <c r="N41" s="3"/>
      <c r="O41" s="32">
        <f t="shared" si="30"/>
        <v>40862185.049999997</v>
      </c>
      <c r="P41" s="3"/>
      <c r="Q41" s="9">
        <f t="shared" si="34"/>
        <v>0</v>
      </c>
      <c r="R41" s="9">
        <f t="shared" si="34"/>
        <v>0</v>
      </c>
      <c r="S41" s="2"/>
      <c r="T41" s="2"/>
      <c r="U41" s="4"/>
      <c r="V41" s="3">
        <f t="shared" si="32"/>
        <v>0</v>
      </c>
      <c r="W41" s="3"/>
      <c r="X41" s="3"/>
      <c r="Y41" s="3"/>
      <c r="Z41" s="1"/>
      <c r="AA41" s="1"/>
      <c r="AB41" s="1"/>
      <c r="AC41" s="1"/>
      <c r="AD41" s="1"/>
      <c r="AE41" s="43"/>
      <c r="AF41" s="63"/>
      <c r="AG41" s="4"/>
      <c r="AH41" s="4"/>
      <c r="AI41" s="4">
        <v>10</v>
      </c>
      <c r="AJ41" s="9">
        <f>K41*10/100</f>
        <v>4086218.5049999999</v>
      </c>
      <c r="AK41" s="4"/>
      <c r="AL41" s="4"/>
      <c r="AM41" s="4"/>
      <c r="AN41" s="4"/>
      <c r="AO41" s="4"/>
      <c r="AP41" s="4"/>
      <c r="AQ41" s="4"/>
      <c r="AR41" s="3"/>
      <c r="AS41" s="32">
        <f t="shared" si="33"/>
        <v>0</v>
      </c>
      <c r="AT41" s="32">
        <f>Q41</f>
        <v>0</v>
      </c>
      <c r="AU41" s="2"/>
      <c r="AV41" s="4"/>
      <c r="AW41" s="4"/>
      <c r="AX41" s="32" t="e">
        <f>W41*#REF!</f>
        <v>#REF!</v>
      </c>
      <c r="AY41" s="32"/>
      <c r="AZ41" s="32" t="e">
        <f>X41*#REF!</f>
        <v>#REF!</v>
      </c>
      <c r="BA41" s="32"/>
      <c r="BB41" s="9" t="e">
        <f>Y41*#REF!</f>
        <v>#REF!</v>
      </c>
      <c r="BC41" s="9"/>
      <c r="BD41" s="4"/>
      <c r="BE41" s="4"/>
      <c r="BF41" s="4"/>
      <c r="BG41" s="4"/>
      <c r="BH41" s="4"/>
    </row>
    <row r="42" spans="1:60" ht="126" x14ac:dyDescent="0.25">
      <c r="A42" s="35" t="s">
        <v>2116</v>
      </c>
      <c r="B42" s="6" t="s">
        <v>2115</v>
      </c>
      <c r="C42" s="1">
        <v>44645</v>
      </c>
      <c r="D42" s="4" t="s">
        <v>1530</v>
      </c>
      <c r="E42" s="6"/>
      <c r="F42" s="2"/>
      <c r="G42" s="1"/>
      <c r="H42" s="4"/>
      <c r="I42" s="2"/>
      <c r="J42" s="2" t="s">
        <v>2114</v>
      </c>
      <c r="K42" s="3">
        <v>3432060.92</v>
      </c>
      <c r="L42" s="31">
        <f t="shared" si="28"/>
        <v>100</v>
      </c>
      <c r="M42" s="32">
        <f t="shared" si="29"/>
        <v>3432060.92</v>
      </c>
      <c r="N42" s="3"/>
      <c r="O42" s="32">
        <f t="shared" si="30"/>
        <v>3432060.92</v>
      </c>
      <c r="P42" s="3"/>
      <c r="Q42" s="9">
        <f t="shared" si="34"/>
        <v>0</v>
      </c>
      <c r="R42" s="9">
        <f t="shared" si="34"/>
        <v>0</v>
      </c>
      <c r="S42" s="2"/>
      <c r="T42" s="2"/>
      <c r="U42" s="4"/>
      <c r="V42" s="3">
        <f t="shared" si="32"/>
        <v>0</v>
      </c>
      <c r="W42" s="3"/>
      <c r="X42" s="3"/>
      <c r="Y42" s="3"/>
      <c r="Z42" s="1"/>
      <c r="AA42" s="1"/>
      <c r="AB42" s="1"/>
      <c r="AC42" s="1"/>
      <c r="AD42" s="1"/>
      <c r="AE42" s="43"/>
      <c r="AF42" s="63"/>
      <c r="AG42" s="4"/>
      <c r="AH42" s="4"/>
      <c r="AI42" s="4">
        <v>10</v>
      </c>
      <c r="AJ42" s="9">
        <f>K42*10/100</f>
        <v>343206.092</v>
      </c>
      <c r="AK42" s="4"/>
      <c r="AL42" s="4"/>
      <c r="AM42" s="4"/>
      <c r="AN42" s="4"/>
      <c r="AO42" s="4"/>
      <c r="AP42" s="4"/>
      <c r="AQ42" s="4"/>
      <c r="AR42" s="3"/>
      <c r="AS42" s="32">
        <f t="shared" si="33"/>
        <v>0</v>
      </c>
      <c r="AT42" s="32">
        <f>Q42</f>
        <v>0</v>
      </c>
      <c r="AU42" s="2"/>
      <c r="AV42" s="4"/>
      <c r="AW42" s="4"/>
      <c r="AX42" s="32" t="e">
        <f>W42*#REF!</f>
        <v>#REF!</v>
      </c>
      <c r="AY42" s="32"/>
      <c r="AZ42" s="32" t="e">
        <f>X42*#REF!</f>
        <v>#REF!</v>
      </c>
      <c r="BA42" s="32"/>
      <c r="BB42" s="9" t="e">
        <f>Y42*#REF!</f>
        <v>#REF!</v>
      </c>
      <c r="BC42" s="9"/>
      <c r="BD42" s="4"/>
      <c r="BE42" s="4"/>
      <c r="BF42" s="4"/>
      <c r="BG42" s="4"/>
      <c r="BH42" s="4"/>
    </row>
    <row r="43" spans="1:60" ht="31.5" x14ac:dyDescent="0.25">
      <c r="A43" s="35" t="s">
        <v>2243</v>
      </c>
      <c r="B43" s="6" t="s">
        <v>2242</v>
      </c>
      <c r="C43" s="1">
        <v>44648</v>
      </c>
      <c r="D43" s="4" t="s">
        <v>1530</v>
      </c>
      <c r="E43" s="6"/>
      <c r="F43" s="2"/>
      <c r="G43" s="1"/>
      <c r="H43" s="4"/>
      <c r="I43" s="2"/>
      <c r="J43" s="2" t="s">
        <v>1528</v>
      </c>
      <c r="K43" s="3">
        <v>11499572.15</v>
      </c>
      <c r="L43" s="31">
        <f t="shared" si="28"/>
        <v>100</v>
      </c>
      <c r="M43" s="32">
        <f t="shared" si="29"/>
        <v>11499572.15</v>
      </c>
      <c r="N43" s="3"/>
      <c r="O43" s="32">
        <f t="shared" si="30"/>
        <v>11499572.15</v>
      </c>
      <c r="P43" s="3"/>
      <c r="Q43" s="9">
        <f t="shared" ref="Q43:R47" si="35">P43</f>
        <v>0</v>
      </c>
      <c r="R43" s="9">
        <f t="shared" si="35"/>
        <v>0</v>
      </c>
      <c r="S43" s="2"/>
      <c r="T43" s="2"/>
      <c r="U43" s="4"/>
      <c r="V43" s="3">
        <f t="shared" si="32"/>
        <v>0</v>
      </c>
      <c r="W43" s="3"/>
      <c r="X43" s="3"/>
      <c r="Y43" s="3"/>
      <c r="Z43" s="1"/>
      <c r="AA43" s="1"/>
      <c r="AB43" s="1"/>
      <c r="AC43" s="1"/>
      <c r="AD43" s="1"/>
      <c r="AE43" s="43"/>
      <c r="AF43" s="63"/>
      <c r="AG43" s="4"/>
      <c r="AH43" s="4"/>
      <c r="AI43" s="4">
        <v>10</v>
      </c>
      <c r="AJ43" s="9">
        <f>K43*10/100</f>
        <v>1149957.2150000001</v>
      </c>
      <c r="AK43" s="4"/>
      <c r="AL43" s="4"/>
      <c r="AM43" s="4"/>
      <c r="AN43" s="4"/>
      <c r="AO43" s="4"/>
      <c r="AP43" s="4"/>
      <c r="AQ43" s="4"/>
      <c r="AR43" s="3"/>
      <c r="AS43" s="32">
        <f t="shared" si="33"/>
        <v>0</v>
      </c>
      <c r="AT43" s="32">
        <f>Q43</f>
        <v>0</v>
      </c>
      <c r="AU43" s="2"/>
      <c r="AV43" s="4"/>
      <c r="AW43" s="4"/>
      <c r="AX43" s="32" t="e">
        <f>W43*#REF!</f>
        <v>#REF!</v>
      </c>
      <c r="AY43" s="32"/>
      <c r="AZ43" s="32" t="e">
        <f>X43*#REF!</f>
        <v>#REF!</v>
      </c>
      <c r="BA43" s="32"/>
      <c r="BB43" s="9" t="e">
        <f>Y43*#REF!</f>
        <v>#REF!</v>
      </c>
      <c r="BC43" s="9"/>
      <c r="BD43" s="4"/>
      <c r="BE43" s="4"/>
      <c r="BF43" s="4"/>
      <c r="BG43" s="4"/>
      <c r="BH43" s="4"/>
    </row>
    <row r="44" spans="1:60" ht="94.5" x14ac:dyDescent="0.25">
      <c r="A44" s="35" t="s">
        <v>2241</v>
      </c>
      <c r="B44" s="6" t="s">
        <v>2239</v>
      </c>
      <c r="C44" s="1">
        <v>44648</v>
      </c>
      <c r="D44" s="4" t="s">
        <v>1530</v>
      </c>
      <c r="E44" s="6"/>
      <c r="F44" s="2"/>
      <c r="G44" s="1"/>
      <c r="H44" s="4"/>
      <c r="I44" s="2"/>
      <c r="J44" s="2" t="s">
        <v>2240</v>
      </c>
      <c r="K44" s="3">
        <v>860904.72</v>
      </c>
      <c r="L44" s="31">
        <f t="shared" si="28"/>
        <v>100</v>
      </c>
      <c r="M44" s="32">
        <f t="shared" si="29"/>
        <v>860904.72</v>
      </c>
      <c r="N44" s="3"/>
      <c r="O44" s="32">
        <f t="shared" si="30"/>
        <v>860904.72</v>
      </c>
      <c r="P44" s="3"/>
      <c r="Q44" s="9">
        <f t="shared" si="35"/>
        <v>0</v>
      </c>
      <c r="R44" s="9">
        <f t="shared" si="35"/>
        <v>0</v>
      </c>
      <c r="S44" s="2"/>
      <c r="T44" s="2"/>
      <c r="U44" s="4"/>
      <c r="V44" s="3">
        <f t="shared" si="32"/>
        <v>0</v>
      </c>
      <c r="W44" s="3"/>
      <c r="X44" s="3"/>
      <c r="Y44" s="3"/>
      <c r="Z44" s="1"/>
      <c r="AA44" s="1"/>
      <c r="AB44" s="1"/>
      <c r="AC44" s="1"/>
      <c r="AD44" s="1"/>
      <c r="AE44" s="43"/>
      <c r="AF44" s="63"/>
      <c r="AG44" s="4"/>
      <c r="AH44" s="4"/>
      <c r="AI44" s="4">
        <v>10</v>
      </c>
      <c r="AJ44" s="9">
        <f>K44*10/100</f>
        <v>86090.471999999994</v>
      </c>
      <c r="AK44" s="4"/>
      <c r="AL44" s="4"/>
      <c r="AM44" s="4"/>
      <c r="AN44" s="4"/>
      <c r="AO44" s="4"/>
      <c r="AP44" s="4"/>
      <c r="AQ44" s="4"/>
      <c r="AR44" s="3"/>
      <c r="AS44" s="32">
        <f t="shared" si="33"/>
        <v>0</v>
      </c>
      <c r="AT44" s="32">
        <f>Q44</f>
        <v>0</v>
      </c>
      <c r="AU44" s="2"/>
      <c r="AV44" s="4"/>
      <c r="AW44" s="4"/>
      <c r="AX44" s="32" t="e">
        <f>W44*#REF!</f>
        <v>#REF!</v>
      </c>
      <c r="AY44" s="32"/>
      <c r="AZ44" s="32" t="e">
        <f>X44*#REF!</f>
        <v>#REF!</v>
      </c>
      <c r="BA44" s="32"/>
      <c r="BB44" s="9" t="e">
        <f>Y44*#REF!</f>
        <v>#REF!</v>
      </c>
      <c r="BC44" s="9"/>
      <c r="BD44" s="4"/>
      <c r="BE44" s="4"/>
      <c r="BF44" s="4"/>
      <c r="BG44" s="4"/>
      <c r="BH44" s="4"/>
    </row>
    <row r="45" spans="1:60" ht="267.75" x14ac:dyDescent="0.25">
      <c r="A45" s="35" t="s">
        <v>2278</v>
      </c>
      <c r="B45" s="6" t="s">
        <v>2277</v>
      </c>
      <c r="C45" s="1">
        <v>44652</v>
      </c>
      <c r="D45" s="4" t="s">
        <v>1530</v>
      </c>
      <c r="E45" s="6"/>
      <c r="F45" s="2"/>
      <c r="G45" s="1"/>
      <c r="H45" s="4"/>
      <c r="I45" s="2"/>
      <c r="J45" s="2" t="s">
        <v>1590</v>
      </c>
      <c r="K45" s="3">
        <v>337746.02</v>
      </c>
      <c r="L45" s="31">
        <f t="shared" si="28"/>
        <v>100</v>
      </c>
      <c r="M45" s="32">
        <f t="shared" si="29"/>
        <v>337746.02</v>
      </c>
      <c r="N45" s="3"/>
      <c r="O45" s="32">
        <f t="shared" si="30"/>
        <v>337746.02</v>
      </c>
      <c r="P45" s="3"/>
      <c r="Q45" s="9">
        <f t="shared" si="35"/>
        <v>0</v>
      </c>
      <c r="R45" s="9">
        <f t="shared" si="35"/>
        <v>0</v>
      </c>
      <c r="S45" s="2"/>
      <c r="T45" s="2"/>
      <c r="U45" s="4"/>
      <c r="V45" s="3">
        <f t="shared" si="32"/>
        <v>0</v>
      </c>
      <c r="W45" s="3"/>
      <c r="X45" s="3"/>
      <c r="Y45" s="3"/>
      <c r="Z45" s="1"/>
      <c r="AA45" s="1"/>
      <c r="AB45" s="1"/>
      <c r="AC45" s="1"/>
      <c r="AD45" s="1"/>
      <c r="AE45" s="43"/>
      <c r="AF45" s="63"/>
      <c r="AG45" s="4"/>
      <c r="AH45" s="4"/>
      <c r="AI45" s="4">
        <v>10</v>
      </c>
      <c r="AJ45" s="9">
        <f>K45*10/100</f>
        <v>33774.601999999999</v>
      </c>
      <c r="AK45" s="4"/>
      <c r="AL45" s="4"/>
      <c r="AM45" s="4"/>
      <c r="AN45" s="4"/>
      <c r="AO45" s="4"/>
      <c r="AP45" s="4"/>
      <c r="AQ45" s="4"/>
      <c r="AR45" s="3"/>
      <c r="AS45" s="32">
        <f t="shared" si="33"/>
        <v>0</v>
      </c>
      <c r="AT45" s="32">
        <f>Q45</f>
        <v>0</v>
      </c>
      <c r="AU45" s="2"/>
      <c r="AV45" s="4"/>
      <c r="AW45" s="4"/>
      <c r="AX45" s="32" t="e">
        <f>W45*#REF!</f>
        <v>#REF!</v>
      </c>
      <c r="AY45" s="32"/>
      <c r="AZ45" s="32" t="e">
        <f>X45*#REF!</f>
        <v>#REF!</v>
      </c>
      <c r="BA45" s="32"/>
      <c r="BB45" s="9" t="e">
        <f>Y45*#REF!</f>
        <v>#REF!</v>
      </c>
      <c r="BC45" s="9"/>
      <c r="BD45" s="4"/>
      <c r="BE45" s="4"/>
      <c r="BF45" s="4"/>
      <c r="BG45" s="4"/>
      <c r="BH45" s="4"/>
    </row>
    <row r="46" spans="1:60" ht="31.5" x14ac:dyDescent="0.25">
      <c r="A46" s="35" t="s">
        <v>2503</v>
      </c>
      <c r="B46" s="6" t="s">
        <v>2502</v>
      </c>
      <c r="C46" s="1">
        <v>44658</v>
      </c>
      <c r="D46" s="4" t="s">
        <v>1530</v>
      </c>
      <c r="E46" s="6"/>
      <c r="F46" s="2"/>
      <c r="G46" s="1"/>
      <c r="H46" s="4"/>
      <c r="I46" s="2"/>
      <c r="J46" s="2" t="s">
        <v>2319</v>
      </c>
      <c r="K46" s="3">
        <v>22286100</v>
      </c>
      <c r="L46" s="31">
        <f t="shared" si="28"/>
        <v>100</v>
      </c>
      <c r="M46" s="32">
        <f t="shared" si="29"/>
        <v>22286100</v>
      </c>
      <c r="N46" s="3"/>
      <c r="O46" s="32">
        <f t="shared" si="30"/>
        <v>22286100</v>
      </c>
      <c r="P46" s="3"/>
      <c r="Q46" s="9">
        <f t="shared" si="35"/>
        <v>0</v>
      </c>
      <c r="R46" s="9">
        <f t="shared" si="35"/>
        <v>0</v>
      </c>
      <c r="S46" s="2"/>
      <c r="T46" s="2"/>
      <c r="U46" s="4"/>
      <c r="V46" s="3">
        <f t="shared" si="32"/>
        <v>0</v>
      </c>
      <c r="W46" s="3"/>
      <c r="X46" s="3"/>
      <c r="Y46" s="3"/>
      <c r="Z46" s="1"/>
      <c r="AA46" s="1"/>
      <c r="AB46" s="1"/>
      <c r="AC46" s="1"/>
      <c r="AD46" s="1"/>
      <c r="AE46" s="43"/>
      <c r="AF46" s="63"/>
      <c r="AG46" s="4"/>
      <c r="AH46" s="4"/>
      <c r="AI46" s="4">
        <v>10</v>
      </c>
      <c r="AJ46" s="9">
        <f>K46*10/100</f>
        <v>2228610</v>
      </c>
      <c r="AK46" s="4"/>
      <c r="AL46" s="4"/>
      <c r="AM46" s="4"/>
      <c r="AN46" s="4"/>
      <c r="AO46" s="4"/>
      <c r="AP46" s="4"/>
      <c r="AQ46" s="4"/>
      <c r="AR46" s="3"/>
      <c r="AS46" s="32">
        <f t="shared" si="33"/>
        <v>0</v>
      </c>
      <c r="AT46" s="32">
        <f>Q46</f>
        <v>0</v>
      </c>
      <c r="AU46" s="2"/>
      <c r="AV46" s="4"/>
      <c r="AW46" s="4"/>
      <c r="AX46" s="32" t="e">
        <f>W46*#REF!</f>
        <v>#REF!</v>
      </c>
      <c r="AY46" s="32"/>
      <c r="AZ46" s="32" t="e">
        <f>X46*#REF!</f>
        <v>#REF!</v>
      </c>
      <c r="BA46" s="32"/>
      <c r="BB46" s="9" t="e">
        <f>Y46*#REF!</f>
        <v>#REF!</v>
      </c>
      <c r="BC46" s="9"/>
      <c r="BD46" s="4"/>
      <c r="BE46" s="4"/>
      <c r="BF46" s="4"/>
      <c r="BG46" s="4"/>
      <c r="BH46" s="4"/>
    </row>
    <row r="47" spans="1:60" ht="126" x14ac:dyDescent="0.25">
      <c r="A47" s="35" t="s">
        <v>2489</v>
      </c>
      <c r="B47" s="6" t="s">
        <v>2488</v>
      </c>
      <c r="C47" s="1">
        <v>44659</v>
      </c>
      <c r="D47" s="4" t="s">
        <v>1530</v>
      </c>
      <c r="E47" s="6"/>
      <c r="F47" s="2"/>
      <c r="G47" s="1"/>
      <c r="H47" s="4"/>
      <c r="I47" s="2"/>
      <c r="J47" s="2" t="s">
        <v>1524</v>
      </c>
      <c r="K47" s="3">
        <v>4463807.8</v>
      </c>
      <c r="L47" s="31">
        <f t="shared" si="28"/>
        <v>100</v>
      </c>
      <c r="M47" s="32">
        <f t="shared" si="29"/>
        <v>4463807.8</v>
      </c>
      <c r="N47" s="3"/>
      <c r="O47" s="32">
        <f t="shared" si="30"/>
        <v>4463807.8</v>
      </c>
      <c r="P47" s="3"/>
      <c r="Q47" s="9">
        <f t="shared" si="35"/>
        <v>0</v>
      </c>
      <c r="R47" s="9">
        <f t="shared" si="35"/>
        <v>0</v>
      </c>
      <c r="S47" s="2"/>
      <c r="T47" s="2"/>
      <c r="U47" s="4"/>
      <c r="V47" s="3">
        <f t="shared" si="32"/>
        <v>0</v>
      </c>
      <c r="W47" s="3"/>
      <c r="X47" s="3"/>
      <c r="Y47" s="3"/>
      <c r="Z47" s="1"/>
      <c r="AA47" s="1"/>
      <c r="AB47" s="1"/>
      <c r="AC47" s="1"/>
      <c r="AD47" s="1"/>
      <c r="AE47" s="43"/>
      <c r="AF47" s="63"/>
      <c r="AG47" s="4"/>
      <c r="AH47" s="4"/>
      <c r="AI47" s="4">
        <v>10</v>
      </c>
      <c r="AJ47" s="9">
        <f>K47*10/100</f>
        <v>446380.78</v>
      </c>
      <c r="AK47" s="4"/>
      <c r="AL47" s="4"/>
      <c r="AM47" s="4"/>
      <c r="AN47" s="4"/>
      <c r="AO47" s="4"/>
      <c r="AP47" s="4"/>
      <c r="AQ47" s="4"/>
      <c r="AR47" s="3"/>
      <c r="AS47" s="32">
        <f t="shared" si="33"/>
        <v>0</v>
      </c>
      <c r="AT47" s="32">
        <f>Q47</f>
        <v>0</v>
      </c>
      <c r="AU47" s="2"/>
      <c r="AV47" s="4"/>
      <c r="AW47" s="4"/>
      <c r="AX47" s="32" t="e">
        <f>W47*#REF!</f>
        <v>#REF!</v>
      </c>
      <c r="AY47" s="32"/>
      <c r="AZ47" s="32" t="e">
        <f>X47*#REF!</f>
        <v>#REF!</v>
      </c>
      <c r="BA47" s="32"/>
      <c r="BB47" s="9" t="e">
        <f>Y47*#REF!</f>
        <v>#REF!</v>
      </c>
      <c r="BC47" s="9"/>
      <c r="BD47" s="4"/>
      <c r="BE47" s="4"/>
      <c r="BF47" s="4"/>
      <c r="BG47" s="4"/>
      <c r="BH47" s="4"/>
    </row>
  </sheetData>
  <autoFilter ref="A1:BC47">
    <filterColumn colId="18" showButton="0"/>
    <filterColumn colId="19" showButton="0"/>
    <filterColumn colId="20" showButton="0"/>
    <filterColumn colId="26" showButton="0"/>
    <filterColumn colId="27" showButton="0"/>
    <filterColumn colId="31" showButton="0"/>
    <filterColumn colId="32" showButton="0"/>
    <filterColumn colId="33" showButton="0"/>
    <filterColumn colId="35" showButton="0"/>
    <filterColumn colId="36" showButton="0"/>
  </autoFilter>
  <mergeCells count="44">
    <mergeCell ref="O1:O2"/>
    <mergeCell ref="BC1:BC2"/>
    <mergeCell ref="AV1:AV2"/>
    <mergeCell ref="AW1:AW2"/>
    <mergeCell ref="AX1:AX2"/>
    <mergeCell ref="AY1:AY2"/>
    <mergeCell ref="AZ1:AZ2"/>
    <mergeCell ref="BA1:BA2"/>
    <mergeCell ref="AU1:AU2"/>
    <mergeCell ref="AR1:AR2"/>
    <mergeCell ref="AS1:AS2"/>
    <mergeCell ref="AT1:AT2"/>
    <mergeCell ref="BB1:BB2"/>
    <mergeCell ref="S1:S2"/>
    <mergeCell ref="T1:T2"/>
    <mergeCell ref="U1:U2"/>
    <mergeCell ref="P1:P2"/>
    <mergeCell ref="Q1:Q2"/>
    <mergeCell ref="R1:R2"/>
    <mergeCell ref="N1:N2"/>
    <mergeCell ref="M1:M2"/>
    <mergeCell ref="D1:D2"/>
    <mergeCell ref="E1:E2"/>
    <mergeCell ref="F1:F2"/>
    <mergeCell ref="G1:G2"/>
    <mergeCell ref="H1:H2"/>
    <mergeCell ref="I1:I2"/>
    <mergeCell ref="J1:J2"/>
    <mergeCell ref="K1:K2"/>
    <mergeCell ref="L1:L2"/>
    <mergeCell ref="A1:A2"/>
    <mergeCell ref="B1:B2"/>
    <mergeCell ref="C1:C2"/>
    <mergeCell ref="Z1:AB1"/>
    <mergeCell ref="AC1:AE1"/>
    <mergeCell ref="AH1:AK1"/>
    <mergeCell ref="AL1:AN1"/>
    <mergeCell ref="AO1:AQ1"/>
    <mergeCell ref="V1:Y1"/>
    <mergeCell ref="BG1:BG2"/>
    <mergeCell ref="BH1:BH2"/>
    <mergeCell ref="BD1:BD2"/>
    <mergeCell ref="BE1:BE2"/>
    <mergeCell ref="BF1:BF2"/>
  </mergeCells>
  <hyperlinks>
    <hyperlink ref="F3" r:id="rId1"/>
    <hyperlink ref="F4" r:id="rId2"/>
    <hyperlink ref="F5" r:id="rId3"/>
    <hyperlink ref="F6" r:id="rId4"/>
    <hyperlink ref="F11" r:id="rId5"/>
    <hyperlink ref="F7" r:id="rId6"/>
    <hyperlink ref="F8" r:id="rId7"/>
    <hyperlink ref="F15" r:id="rId8"/>
    <hyperlink ref="F25" r:id="rId9"/>
    <hyperlink ref="F27" r:id="rId10"/>
    <hyperlink ref="F29" r:id="rId11"/>
    <hyperlink ref="F31" r:id="rId12"/>
    <hyperlink ref="F34" r:id="rId13"/>
    <hyperlink ref="F35" r:id="rId14"/>
    <hyperlink ref="F28" r:id="rId15"/>
    <hyperlink ref="F37" r:id="rId16"/>
    <hyperlink ref="F33" r:id="rId17"/>
    <hyperlink ref="F38" r:id="rId18"/>
    <hyperlink ref="F9" r:id="rId19"/>
    <hyperlink ref="F12" r:id="rId20"/>
    <hyperlink ref="F13" r:id="rId21"/>
    <hyperlink ref="F40" r:id="rId2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topLeftCell="A37" zoomScale="70" zoomScaleNormal="70" workbookViewId="0">
      <selection activeCell="A40" sqref="A40:XFD41"/>
    </sheetView>
  </sheetViews>
  <sheetFormatPr defaultRowHeight="15.75" x14ac:dyDescent="0.25"/>
  <cols>
    <col min="1" max="1" width="39.42578125" style="46" customWidth="1"/>
    <col min="2" max="2" width="26.7109375" style="24" customWidth="1"/>
    <col min="3" max="3" width="13" style="47" customWidth="1"/>
    <col min="4" max="4" width="18.5703125" style="24" customWidth="1"/>
    <col min="5" max="5" width="31.140625" style="48" customWidth="1"/>
    <col min="6" max="6" width="27.42578125" style="49" customWidth="1"/>
    <col min="7" max="7" width="13.85546875" style="47" customWidth="1"/>
    <col min="8" max="8" width="32.85546875" style="24" customWidth="1"/>
    <col min="9" max="9" width="22.140625" style="49" customWidth="1"/>
    <col min="10" max="10" width="30.85546875" style="49" customWidth="1"/>
    <col min="11" max="11" width="19.85546875" style="24" customWidth="1"/>
    <col min="12" max="13" width="20.140625" style="24" customWidth="1"/>
    <col min="14" max="14" width="17.28515625" style="49" customWidth="1"/>
    <col min="15" max="15" width="33.28515625" style="49" customWidth="1"/>
    <col min="16" max="16" width="9.140625" style="24"/>
    <col min="17" max="17" width="18.5703125" style="24" customWidth="1"/>
    <col min="18" max="18" width="17.140625" style="24" customWidth="1"/>
    <col min="19" max="19" width="16.28515625" style="24" customWidth="1"/>
    <col min="20" max="20" width="17.5703125" style="50" customWidth="1"/>
    <col min="21" max="21" width="16.140625" style="47" customWidth="1"/>
    <col min="22" max="22" width="15.140625" style="47" customWidth="1"/>
    <col min="23" max="23" width="13.28515625" style="47" customWidth="1"/>
    <col min="24" max="24" width="16.7109375" style="49" customWidth="1"/>
    <col min="25" max="16384" width="9.140625" style="24"/>
  </cols>
  <sheetData>
    <row r="1" spans="1:24" ht="103.5" customHeight="1" x14ac:dyDescent="0.25">
      <c r="A1" s="17" t="s">
        <v>0</v>
      </c>
      <c r="B1" s="15" t="s">
        <v>21</v>
      </c>
      <c r="C1" s="10" t="s">
        <v>1</v>
      </c>
      <c r="D1" s="16" t="s">
        <v>79</v>
      </c>
      <c r="E1" s="18" t="s">
        <v>2</v>
      </c>
      <c r="F1" s="12" t="s">
        <v>6</v>
      </c>
      <c r="G1" s="10" t="s">
        <v>3</v>
      </c>
      <c r="H1" s="12" t="s">
        <v>4</v>
      </c>
      <c r="I1" s="12" t="s">
        <v>5</v>
      </c>
      <c r="J1" s="12" t="s">
        <v>7</v>
      </c>
      <c r="K1" s="19" t="s">
        <v>26</v>
      </c>
      <c r="L1" s="19" t="s">
        <v>27</v>
      </c>
      <c r="M1" s="19" t="s">
        <v>200</v>
      </c>
      <c r="N1" s="20" t="s">
        <v>32</v>
      </c>
      <c r="O1" s="20" t="s">
        <v>2522</v>
      </c>
      <c r="P1" s="11" t="s">
        <v>33</v>
      </c>
      <c r="Q1" s="22" t="s">
        <v>42</v>
      </c>
      <c r="R1" s="23"/>
      <c r="S1" s="23"/>
      <c r="T1" s="23"/>
      <c r="U1" s="10" t="s">
        <v>44</v>
      </c>
      <c r="V1" s="10"/>
      <c r="W1" s="10"/>
      <c r="X1" s="20" t="s">
        <v>93</v>
      </c>
    </row>
    <row r="2" spans="1:24" ht="44.25" customHeight="1" x14ac:dyDescent="0.25">
      <c r="A2" s="17"/>
      <c r="B2" s="15"/>
      <c r="C2" s="10"/>
      <c r="D2" s="16"/>
      <c r="E2" s="18"/>
      <c r="F2" s="12"/>
      <c r="G2" s="10"/>
      <c r="H2" s="12"/>
      <c r="I2" s="12"/>
      <c r="J2" s="12"/>
      <c r="K2" s="19"/>
      <c r="L2" s="19"/>
      <c r="M2" s="19"/>
      <c r="N2" s="20"/>
      <c r="O2" s="20"/>
      <c r="P2" s="11"/>
      <c r="Q2" s="9" t="s">
        <v>43</v>
      </c>
      <c r="R2" s="9" t="s">
        <v>18</v>
      </c>
      <c r="S2" s="9" t="s">
        <v>19</v>
      </c>
      <c r="T2" s="9" t="s">
        <v>20</v>
      </c>
      <c r="U2" s="8" t="s">
        <v>18</v>
      </c>
      <c r="V2" s="8" t="s">
        <v>19</v>
      </c>
      <c r="W2" s="8" t="s">
        <v>20</v>
      </c>
      <c r="X2" s="20"/>
    </row>
    <row r="3" spans="1:24" ht="110.25" x14ac:dyDescent="0.25">
      <c r="A3" s="35" t="s">
        <v>591</v>
      </c>
      <c r="B3" s="6" t="s">
        <v>541</v>
      </c>
      <c r="C3" s="1">
        <v>44560</v>
      </c>
      <c r="D3" s="4">
        <v>1688</v>
      </c>
      <c r="E3" s="6" t="s">
        <v>641</v>
      </c>
      <c r="F3" s="2" t="s">
        <v>641</v>
      </c>
      <c r="G3" s="1" t="s">
        <v>641</v>
      </c>
      <c r="H3" s="4" t="s">
        <v>641</v>
      </c>
      <c r="I3" s="2" t="s">
        <v>641</v>
      </c>
      <c r="J3" s="2" t="s">
        <v>590</v>
      </c>
      <c r="K3" s="3"/>
      <c r="L3" s="9">
        <f t="shared" ref="L3:M10" si="0">K3</f>
        <v>0</v>
      </c>
      <c r="M3" s="9">
        <f t="shared" si="0"/>
        <v>0</v>
      </c>
      <c r="N3" s="2"/>
      <c r="O3" s="2"/>
      <c r="P3" s="4" t="s">
        <v>592</v>
      </c>
      <c r="Q3" s="3">
        <f t="shared" ref="Q3:Q17" si="1">R3+S3+T3</f>
        <v>3736400</v>
      </c>
      <c r="R3" s="3">
        <v>800000</v>
      </c>
      <c r="S3" s="3">
        <v>1600000</v>
      </c>
      <c r="T3" s="3">
        <v>1336400</v>
      </c>
      <c r="U3" s="1">
        <v>44682</v>
      </c>
      <c r="V3" s="1">
        <v>44743</v>
      </c>
      <c r="W3" s="1">
        <v>44805</v>
      </c>
      <c r="X3" s="2"/>
    </row>
    <row r="4" spans="1:24" ht="78.75" x14ac:dyDescent="0.25">
      <c r="A4" s="35" t="s">
        <v>594</v>
      </c>
      <c r="B4" s="6" t="s">
        <v>542</v>
      </c>
      <c r="C4" s="1">
        <v>44560</v>
      </c>
      <c r="D4" s="4">
        <v>1688</v>
      </c>
      <c r="E4" s="6" t="s">
        <v>641</v>
      </c>
      <c r="F4" s="2" t="s">
        <v>641</v>
      </c>
      <c r="G4" s="1" t="s">
        <v>641</v>
      </c>
      <c r="H4" s="4" t="s">
        <v>641</v>
      </c>
      <c r="I4" s="2" t="s">
        <v>641</v>
      </c>
      <c r="J4" s="2" t="s">
        <v>593</v>
      </c>
      <c r="K4" s="3"/>
      <c r="L4" s="9">
        <f t="shared" si="0"/>
        <v>0</v>
      </c>
      <c r="M4" s="9">
        <f t="shared" si="0"/>
        <v>0</v>
      </c>
      <c r="N4" s="2"/>
      <c r="O4" s="2"/>
      <c r="P4" s="4" t="s">
        <v>592</v>
      </c>
      <c r="Q4" s="3">
        <f t="shared" si="1"/>
        <v>960900</v>
      </c>
      <c r="R4" s="3">
        <v>480000</v>
      </c>
      <c r="S4" s="3">
        <v>480900</v>
      </c>
      <c r="T4" s="3"/>
      <c r="U4" s="1">
        <v>44652</v>
      </c>
      <c r="V4" s="1">
        <v>44713</v>
      </c>
      <c r="W4" s="1"/>
      <c r="X4" s="2"/>
    </row>
    <row r="5" spans="1:24" ht="94.5" x14ac:dyDescent="0.25">
      <c r="A5" s="35" t="s">
        <v>596</v>
      </c>
      <c r="B5" s="6" t="s">
        <v>543</v>
      </c>
      <c r="C5" s="1">
        <v>44560</v>
      </c>
      <c r="D5" s="4">
        <v>1688</v>
      </c>
      <c r="E5" s="6" t="s">
        <v>641</v>
      </c>
      <c r="F5" s="2" t="s">
        <v>641</v>
      </c>
      <c r="G5" s="1" t="s">
        <v>641</v>
      </c>
      <c r="H5" s="4" t="s">
        <v>641</v>
      </c>
      <c r="I5" s="2" t="s">
        <v>641</v>
      </c>
      <c r="J5" s="2" t="s">
        <v>595</v>
      </c>
      <c r="K5" s="3"/>
      <c r="L5" s="9">
        <f t="shared" si="0"/>
        <v>0</v>
      </c>
      <c r="M5" s="9">
        <f t="shared" si="0"/>
        <v>0</v>
      </c>
      <c r="N5" s="2"/>
      <c r="O5" s="2"/>
      <c r="P5" s="4" t="s">
        <v>592</v>
      </c>
      <c r="Q5" s="3">
        <f t="shared" si="1"/>
        <v>164880</v>
      </c>
      <c r="R5" s="3">
        <v>164880</v>
      </c>
      <c r="S5" s="3"/>
      <c r="T5" s="3"/>
      <c r="U5" s="1">
        <v>44621</v>
      </c>
      <c r="V5" s="1"/>
      <c r="W5" s="1"/>
      <c r="X5" s="2"/>
    </row>
    <row r="6" spans="1:24" ht="189" x14ac:dyDescent="0.25">
      <c r="A6" s="35" t="s">
        <v>600</v>
      </c>
      <c r="B6" s="6" t="s">
        <v>545</v>
      </c>
      <c r="C6" s="1">
        <v>44560</v>
      </c>
      <c r="D6" s="4">
        <v>1688</v>
      </c>
      <c r="E6" s="6" t="s">
        <v>1924</v>
      </c>
      <c r="F6" s="40" t="s">
        <v>1923</v>
      </c>
      <c r="G6" s="1">
        <v>44592</v>
      </c>
      <c r="H6" s="4" t="s">
        <v>1201</v>
      </c>
      <c r="I6" s="2" t="s">
        <v>1203</v>
      </c>
      <c r="J6" s="2" t="s">
        <v>599</v>
      </c>
      <c r="K6" s="3">
        <v>4358119.5</v>
      </c>
      <c r="L6" s="9">
        <f t="shared" si="0"/>
        <v>4358119.5</v>
      </c>
      <c r="M6" s="9">
        <f t="shared" si="0"/>
        <v>4358119.5</v>
      </c>
      <c r="N6" s="2" t="s">
        <v>1204</v>
      </c>
      <c r="O6" s="2" t="s">
        <v>1205</v>
      </c>
      <c r="P6" s="4" t="s">
        <v>592</v>
      </c>
      <c r="Q6" s="3">
        <f t="shared" si="1"/>
        <v>26778</v>
      </c>
      <c r="R6" s="3">
        <v>26778</v>
      </c>
      <c r="S6" s="3"/>
      <c r="T6" s="3"/>
      <c r="U6" s="1">
        <v>44621</v>
      </c>
      <c r="V6" s="1"/>
      <c r="W6" s="1"/>
      <c r="X6" s="2" t="s">
        <v>1531</v>
      </c>
    </row>
    <row r="7" spans="1:24" ht="63" x14ac:dyDescent="0.25">
      <c r="A7" s="35" t="s">
        <v>602</v>
      </c>
      <c r="B7" s="6" t="s">
        <v>546</v>
      </c>
      <c r="C7" s="1">
        <v>44560</v>
      </c>
      <c r="D7" s="4">
        <v>1688</v>
      </c>
      <c r="E7" s="6" t="s">
        <v>641</v>
      </c>
      <c r="F7" s="2" t="s">
        <v>641</v>
      </c>
      <c r="G7" s="1" t="s">
        <v>641</v>
      </c>
      <c r="H7" s="4" t="s">
        <v>641</v>
      </c>
      <c r="I7" s="2" t="s">
        <v>641</v>
      </c>
      <c r="J7" s="2" t="s">
        <v>601</v>
      </c>
      <c r="K7" s="3"/>
      <c r="L7" s="9">
        <f t="shared" si="0"/>
        <v>0</v>
      </c>
      <c r="M7" s="9">
        <f t="shared" si="0"/>
        <v>0</v>
      </c>
      <c r="N7" s="2"/>
      <c r="O7" s="2"/>
      <c r="P7" s="4" t="s">
        <v>592</v>
      </c>
      <c r="Q7" s="3">
        <f t="shared" si="1"/>
        <v>1050641</v>
      </c>
      <c r="R7" s="3">
        <v>1050641</v>
      </c>
      <c r="S7" s="3"/>
      <c r="T7" s="3"/>
      <c r="U7" s="1">
        <v>44621</v>
      </c>
      <c r="V7" s="1"/>
      <c r="W7" s="1"/>
      <c r="X7" s="2"/>
    </row>
    <row r="8" spans="1:24" ht="78.75" x14ac:dyDescent="0.25">
      <c r="A8" s="35" t="s">
        <v>604</v>
      </c>
      <c r="B8" s="6" t="s">
        <v>547</v>
      </c>
      <c r="C8" s="1">
        <v>44560</v>
      </c>
      <c r="D8" s="4">
        <v>1688</v>
      </c>
      <c r="E8" s="6" t="s">
        <v>641</v>
      </c>
      <c r="F8" s="2" t="s">
        <v>641</v>
      </c>
      <c r="G8" s="1" t="s">
        <v>641</v>
      </c>
      <c r="H8" s="4" t="s">
        <v>641</v>
      </c>
      <c r="I8" s="2" t="s">
        <v>641</v>
      </c>
      <c r="J8" s="2" t="s">
        <v>603</v>
      </c>
      <c r="K8" s="3"/>
      <c r="L8" s="9">
        <f t="shared" si="0"/>
        <v>0</v>
      </c>
      <c r="M8" s="9">
        <f t="shared" si="0"/>
        <v>0</v>
      </c>
      <c r="N8" s="2"/>
      <c r="O8" s="2"/>
      <c r="P8" s="4" t="s">
        <v>592</v>
      </c>
      <c r="Q8" s="3">
        <f t="shared" si="1"/>
        <v>18610</v>
      </c>
      <c r="R8" s="3">
        <v>18610</v>
      </c>
      <c r="S8" s="3"/>
      <c r="T8" s="3"/>
      <c r="U8" s="1">
        <v>44621</v>
      </c>
      <c r="V8" s="1"/>
      <c r="W8" s="1"/>
      <c r="X8" s="2"/>
    </row>
    <row r="9" spans="1:24" ht="78.75" x14ac:dyDescent="0.25">
      <c r="A9" s="35" t="s">
        <v>606</v>
      </c>
      <c r="B9" s="6" t="s">
        <v>548</v>
      </c>
      <c r="C9" s="1">
        <v>44560</v>
      </c>
      <c r="D9" s="4">
        <v>1688</v>
      </c>
      <c r="E9" s="6" t="s">
        <v>641</v>
      </c>
      <c r="F9" s="2" t="s">
        <v>641</v>
      </c>
      <c r="G9" s="1" t="s">
        <v>641</v>
      </c>
      <c r="H9" s="4" t="s">
        <v>641</v>
      </c>
      <c r="I9" s="2" t="s">
        <v>641</v>
      </c>
      <c r="J9" s="2" t="s">
        <v>605</v>
      </c>
      <c r="K9" s="3"/>
      <c r="L9" s="9">
        <f t="shared" si="0"/>
        <v>0</v>
      </c>
      <c r="M9" s="9">
        <f t="shared" si="0"/>
        <v>0</v>
      </c>
      <c r="N9" s="2"/>
      <c r="O9" s="2"/>
      <c r="P9" s="4" t="s">
        <v>592</v>
      </c>
      <c r="Q9" s="3">
        <f t="shared" si="1"/>
        <v>964755</v>
      </c>
      <c r="R9" s="3">
        <v>964755</v>
      </c>
      <c r="S9" s="3"/>
      <c r="T9" s="3"/>
      <c r="U9" s="1">
        <v>44621</v>
      </c>
      <c r="V9" s="1"/>
      <c r="W9" s="1"/>
      <c r="X9" s="2"/>
    </row>
    <row r="10" spans="1:24" ht="126" x14ac:dyDescent="0.25">
      <c r="A10" s="35" t="s">
        <v>608</v>
      </c>
      <c r="B10" s="6" t="s">
        <v>549</v>
      </c>
      <c r="C10" s="1">
        <v>44560</v>
      </c>
      <c r="D10" s="4">
        <v>1688</v>
      </c>
      <c r="E10" s="6" t="s">
        <v>1926</v>
      </c>
      <c r="F10" s="40" t="s">
        <v>1925</v>
      </c>
      <c r="G10" s="1">
        <v>44608</v>
      </c>
      <c r="H10" s="4" t="s">
        <v>1202</v>
      </c>
      <c r="I10" s="2" t="s">
        <v>1203</v>
      </c>
      <c r="J10" s="2" t="s">
        <v>607</v>
      </c>
      <c r="K10" s="3">
        <v>404874591</v>
      </c>
      <c r="L10" s="9">
        <f t="shared" si="0"/>
        <v>404874591</v>
      </c>
      <c r="M10" s="9">
        <f t="shared" si="0"/>
        <v>404874591</v>
      </c>
      <c r="N10" s="2" t="s">
        <v>1206</v>
      </c>
      <c r="O10" s="2" t="s">
        <v>707</v>
      </c>
      <c r="P10" s="4" t="s">
        <v>592</v>
      </c>
      <c r="Q10" s="3">
        <f t="shared" si="1"/>
        <v>824340</v>
      </c>
      <c r="R10" s="3">
        <v>824340</v>
      </c>
      <c r="S10" s="3"/>
      <c r="T10" s="3"/>
      <c r="U10" s="1">
        <v>44621</v>
      </c>
      <c r="V10" s="1"/>
      <c r="W10" s="1"/>
      <c r="X10" s="2" t="s">
        <v>94</v>
      </c>
    </row>
    <row r="11" spans="1:24" ht="126" x14ac:dyDescent="0.25">
      <c r="A11" s="35" t="s">
        <v>871</v>
      </c>
      <c r="B11" s="6" t="s">
        <v>891</v>
      </c>
      <c r="C11" s="1">
        <v>44589</v>
      </c>
      <c r="D11" s="4">
        <v>1688</v>
      </c>
      <c r="E11" s="6" t="s">
        <v>1877</v>
      </c>
      <c r="F11" s="40" t="s">
        <v>1876</v>
      </c>
      <c r="G11" s="1">
        <v>44613</v>
      </c>
      <c r="H11" s="4" t="s">
        <v>1453</v>
      </c>
      <c r="I11" s="2" t="s">
        <v>1203</v>
      </c>
      <c r="J11" s="2" t="s">
        <v>815</v>
      </c>
      <c r="K11" s="3">
        <v>41886304.079999998</v>
      </c>
      <c r="L11" s="9">
        <f t="shared" ref="L11:M17" si="2">K11</f>
        <v>41886304.079999998</v>
      </c>
      <c r="M11" s="9">
        <f t="shared" si="2"/>
        <v>41886304.079999998</v>
      </c>
      <c r="N11" s="2" t="s">
        <v>1458</v>
      </c>
      <c r="O11" s="2" t="s">
        <v>1205</v>
      </c>
      <c r="P11" s="4" t="s">
        <v>592</v>
      </c>
      <c r="Q11" s="3">
        <f t="shared" si="1"/>
        <v>329528</v>
      </c>
      <c r="R11" s="3">
        <v>46520</v>
      </c>
      <c r="S11" s="3">
        <v>175260</v>
      </c>
      <c r="T11" s="3">
        <v>107748</v>
      </c>
      <c r="U11" s="1">
        <v>44652</v>
      </c>
      <c r="V11" s="1">
        <v>44713</v>
      </c>
      <c r="W11" s="1">
        <v>44915</v>
      </c>
      <c r="X11" s="2" t="s">
        <v>94</v>
      </c>
    </row>
    <row r="12" spans="1:24" ht="75" x14ac:dyDescent="0.25">
      <c r="A12" s="35" t="s">
        <v>875</v>
      </c>
      <c r="B12" s="6" t="s">
        <v>886</v>
      </c>
      <c r="C12" s="1">
        <v>44589</v>
      </c>
      <c r="D12" s="4">
        <v>1688</v>
      </c>
      <c r="E12" s="6" t="s">
        <v>1879</v>
      </c>
      <c r="F12" s="40" t="s">
        <v>1878</v>
      </c>
      <c r="G12" s="1">
        <v>44613</v>
      </c>
      <c r="H12" s="4" t="s">
        <v>1454</v>
      </c>
      <c r="I12" s="2" t="s">
        <v>1203</v>
      </c>
      <c r="J12" s="2" t="s">
        <v>825</v>
      </c>
      <c r="K12" s="3">
        <v>2033038.84</v>
      </c>
      <c r="L12" s="9">
        <f t="shared" si="2"/>
        <v>2033038.84</v>
      </c>
      <c r="M12" s="9">
        <f t="shared" si="2"/>
        <v>2033038.84</v>
      </c>
      <c r="N12" s="2" t="s">
        <v>1459</v>
      </c>
      <c r="O12" s="2" t="s">
        <v>707</v>
      </c>
      <c r="P12" s="4" t="s">
        <v>592</v>
      </c>
      <c r="Q12" s="3">
        <f t="shared" si="1"/>
        <v>37621</v>
      </c>
      <c r="R12" s="3">
        <v>37621</v>
      </c>
      <c r="S12" s="3"/>
      <c r="T12" s="3"/>
      <c r="U12" s="1">
        <v>44652</v>
      </c>
      <c r="V12" s="1"/>
      <c r="W12" s="1"/>
      <c r="X12" s="2" t="s">
        <v>94</v>
      </c>
    </row>
    <row r="13" spans="1:24" ht="75" x14ac:dyDescent="0.25">
      <c r="A13" s="35" t="s">
        <v>872</v>
      </c>
      <c r="B13" s="6" t="s">
        <v>885</v>
      </c>
      <c r="C13" s="1">
        <v>44589</v>
      </c>
      <c r="D13" s="4">
        <v>1688</v>
      </c>
      <c r="E13" s="6" t="s">
        <v>2197</v>
      </c>
      <c r="F13" s="40" t="s">
        <v>1880</v>
      </c>
      <c r="G13" s="1">
        <v>44613</v>
      </c>
      <c r="H13" s="4" t="s">
        <v>1455</v>
      </c>
      <c r="I13" s="2" t="s">
        <v>1203</v>
      </c>
      <c r="J13" s="2" t="s">
        <v>826</v>
      </c>
      <c r="K13" s="3">
        <v>64810883.5</v>
      </c>
      <c r="L13" s="9">
        <f t="shared" si="2"/>
        <v>64810883.5</v>
      </c>
      <c r="M13" s="9">
        <f t="shared" si="2"/>
        <v>64810883.5</v>
      </c>
      <c r="N13" s="2" t="s">
        <v>1460</v>
      </c>
      <c r="O13" s="2" t="s">
        <v>707</v>
      </c>
      <c r="P13" s="4"/>
      <c r="Q13" s="3">
        <f t="shared" si="1"/>
        <v>1931770</v>
      </c>
      <c r="R13" s="3">
        <v>907940</v>
      </c>
      <c r="S13" s="3">
        <v>618170</v>
      </c>
      <c r="T13" s="3">
        <v>405660</v>
      </c>
      <c r="U13" s="1">
        <v>44652</v>
      </c>
      <c r="V13" s="1">
        <v>44805</v>
      </c>
      <c r="W13" s="1">
        <v>44866</v>
      </c>
      <c r="X13" s="2" t="s">
        <v>94</v>
      </c>
    </row>
    <row r="14" spans="1:24" ht="189" x14ac:dyDescent="0.25">
      <c r="A14" s="35" t="s">
        <v>882</v>
      </c>
      <c r="B14" s="6" t="s">
        <v>881</v>
      </c>
      <c r="C14" s="1">
        <v>44589</v>
      </c>
      <c r="D14" s="4">
        <v>1688</v>
      </c>
      <c r="E14" s="6" t="s">
        <v>1882</v>
      </c>
      <c r="F14" s="40" t="s">
        <v>1881</v>
      </c>
      <c r="G14" s="1">
        <v>44613</v>
      </c>
      <c r="H14" s="4" t="s">
        <v>1456</v>
      </c>
      <c r="I14" s="2" t="s">
        <v>1203</v>
      </c>
      <c r="J14" s="2" t="s">
        <v>851</v>
      </c>
      <c r="K14" s="3">
        <v>22392824.579999998</v>
      </c>
      <c r="L14" s="9">
        <f t="shared" si="2"/>
        <v>22392824.579999998</v>
      </c>
      <c r="M14" s="9">
        <f t="shared" si="2"/>
        <v>22392824.579999998</v>
      </c>
      <c r="N14" s="2" t="s">
        <v>1461</v>
      </c>
      <c r="O14" s="2" t="s">
        <v>1462</v>
      </c>
      <c r="P14" s="4"/>
      <c r="Q14" s="3">
        <f t="shared" si="1"/>
        <v>7616607</v>
      </c>
      <c r="R14" s="3">
        <v>1179100</v>
      </c>
      <c r="S14" s="3">
        <v>5288500</v>
      </c>
      <c r="T14" s="3">
        <v>1149007</v>
      </c>
      <c r="U14" s="1">
        <v>44652</v>
      </c>
      <c r="V14" s="1">
        <v>44805</v>
      </c>
      <c r="W14" s="1">
        <v>44866</v>
      </c>
      <c r="X14" s="2" t="s">
        <v>94</v>
      </c>
    </row>
    <row r="15" spans="1:24" ht="94.5" x14ac:dyDescent="0.25">
      <c r="A15" s="35" t="s">
        <v>883</v>
      </c>
      <c r="B15" s="6" t="s">
        <v>884</v>
      </c>
      <c r="C15" s="1">
        <v>44589</v>
      </c>
      <c r="D15" s="4">
        <v>1688</v>
      </c>
      <c r="E15" s="6" t="s">
        <v>2196</v>
      </c>
      <c r="F15" s="40" t="s">
        <v>1883</v>
      </c>
      <c r="G15" s="1">
        <v>44613</v>
      </c>
      <c r="H15" s="4" t="s">
        <v>1457</v>
      </c>
      <c r="I15" s="2" t="s">
        <v>1203</v>
      </c>
      <c r="J15" s="2" t="s">
        <v>850</v>
      </c>
      <c r="K15" s="3">
        <v>10640519.76</v>
      </c>
      <c r="L15" s="9">
        <f t="shared" si="2"/>
        <v>10640519.76</v>
      </c>
      <c r="M15" s="9">
        <f t="shared" si="2"/>
        <v>10640519.76</v>
      </c>
      <c r="N15" s="2" t="s">
        <v>1463</v>
      </c>
      <c r="O15" s="2" t="s">
        <v>1462</v>
      </c>
      <c r="P15" s="4"/>
      <c r="Q15" s="3">
        <f t="shared" si="1"/>
        <v>1828268</v>
      </c>
      <c r="R15" s="3">
        <v>782500</v>
      </c>
      <c r="S15" s="3">
        <v>1045768</v>
      </c>
      <c r="T15" s="3"/>
      <c r="U15" s="1">
        <v>44652</v>
      </c>
      <c r="V15" s="1">
        <v>44819</v>
      </c>
      <c r="W15" s="1"/>
      <c r="X15" s="2" t="s">
        <v>94</v>
      </c>
    </row>
    <row r="16" spans="1:24" ht="78.75" x14ac:dyDescent="0.25">
      <c r="A16" s="35" t="s">
        <v>874</v>
      </c>
      <c r="B16" s="6" t="s">
        <v>890</v>
      </c>
      <c r="C16" s="1">
        <v>44589</v>
      </c>
      <c r="D16" s="4">
        <v>1688</v>
      </c>
      <c r="E16" s="6" t="s">
        <v>2198</v>
      </c>
      <c r="F16" s="40" t="s">
        <v>1886</v>
      </c>
      <c r="G16" s="1">
        <v>44613</v>
      </c>
      <c r="H16" s="4" t="s">
        <v>1465</v>
      </c>
      <c r="I16" s="2" t="s">
        <v>1203</v>
      </c>
      <c r="J16" s="2" t="s">
        <v>818</v>
      </c>
      <c r="K16" s="3">
        <v>188462472.93000001</v>
      </c>
      <c r="L16" s="9">
        <f t="shared" si="2"/>
        <v>188462472.93000001</v>
      </c>
      <c r="M16" s="9">
        <f t="shared" si="2"/>
        <v>188462472.93000001</v>
      </c>
      <c r="N16" s="2" t="s">
        <v>1467</v>
      </c>
      <c r="O16" s="2" t="s">
        <v>707</v>
      </c>
      <c r="P16" s="4" t="s">
        <v>592</v>
      </c>
      <c r="Q16" s="3">
        <f t="shared" si="1"/>
        <v>2108789</v>
      </c>
      <c r="R16" s="3">
        <v>537750</v>
      </c>
      <c r="S16" s="3">
        <v>896240</v>
      </c>
      <c r="T16" s="3">
        <v>674799</v>
      </c>
      <c r="U16" s="1">
        <v>44682</v>
      </c>
      <c r="V16" s="1">
        <v>44813</v>
      </c>
      <c r="W16" s="1">
        <v>44866</v>
      </c>
      <c r="X16" s="2" t="s">
        <v>94</v>
      </c>
    </row>
    <row r="17" spans="1:24" ht="75" x14ac:dyDescent="0.25">
      <c r="A17" s="35" t="s">
        <v>873</v>
      </c>
      <c r="B17" s="6" t="s">
        <v>968</v>
      </c>
      <c r="C17" s="1">
        <v>44589</v>
      </c>
      <c r="D17" s="4">
        <v>1688</v>
      </c>
      <c r="E17" s="6" t="s">
        <v>641</v>
      </c>
      <c r="F17" s="40" t="s">
        <v>1887</v>
      </c>
      <c r="G17" s="1"/>
      <c r="H17" s="4" t="s">
        <v>641</v>
      </c>
      <c r="I17" s="2"/>
      <c r="J17" s="2" t="s">
        <v>817</v>
      </c>
      <c r="K17" s="3"/>
      <c r="L17" s="9">
        <f t="shared" si="2"/>
        <v>0</v>
      </c>
      <c r="M17" s="9">
        <f t="shared" si="2"/>
        <v>0</v>
      </c>
      <c r="N17" s="2"/>
      <c r="O17" s="2"/>
      <c r="P17" s="4" t="s">
        <v>592</v>
      </c>
      <c r="Q17" s="3">
        <f t="shared" si="1"/>
        <v>821190</v>
      </c>
      <c r="R17" s="3">
        <v>715000</v>
      </c>
      <c r="S17" s="3">
        <v>106190</v>
      </c>
      <c r="T17" s="3"/>
      <c r="U17" s="1">
        <v>44652</v>
      </c>
      <c r="V17" s="1">
        <v>44910</v>
      </c>
      <c r="W17" s="1"/>
      <c r="X17" s="2"/>
    </row>
    <row r="18" spans="1:24" ht="47.25" x14ac:dyDescent="0.25">
      <c r="A18" s="35" t="s">
        <v>1094</v>
      </c>
      <c r="B18" s="6" t="s">
        <v>1175</v>
      </c>
      <c r="C18" s="1">
        <v>44600</v>
      </c>
      <c r="D18" s="4">
        <v>1688</v>
      </c>
      <c r="E18" s="6" t="s">
        <v>641</v>
      </c>
      <c r="F18" s="2" t="s">
        <v>641</v>
      </c>
      <c r="G18" s="1" t="s">
        <v>641</v>
      </c>
      <c r="H18" s="4" t="s">
        <v>641</v>
      </c>
      <c r="I18" s="2" t="s">
        <v>641</v>
      </c>
      <c r="J18" s="2" t="s">
        <v>816</v>
      </c>
      <c r="K18" s="3">
        <v>0</v>
      </c>
      <c r="L18" s="9">
        <f t="shared" ref="L18:M24" si="3">K18</f>
        <v>0</v>
      </c>
      <c r="M18" s="9">
        <f t="shared" si="3"/>
        <v>0</v>
      </c>
      <c r="N18" s="2"/>
      <c r="O18" s="2"/>
      <c r="P18" s="4" t="s">
        <v>592</v>
      </c>
      <c r="Q18" s="3">
        <f t="shared" ref="Q18:Q29" si="4">R18+S18+T18</f>
        <v>6062870</v>
      </c>
      <c r="R18" s="3">
        <v>1200000</v>
      </c>
      <c r="S18" s="3">
        <v>1832800</v>
      </c>
      <c r="T18" s="3">
        <v>3030070</v>
      </c>
      <c r="U18" s="1">
        <v>44682</v>
      </c>
      <c r="V18" s="1">
        <v>44743</v>
      </c>
      <c r="W18" s="1">
        <v>44880</v>
      </c>
      <c r="X18" s="2"/>
    </row>
    <row r="19" spans="1:24" ht="173.25" x14ac:dyDescent="0.25">
      <c r="A19" s="35" t="s">
        <v>1078</v>
      </c>
      <c r="B19" s="6" t="s">
        <v>1221</v>
      </c>
      <c r="C19" s="1">
        <v>44601</v>
      </c>
      <c r="D19" s="4">
        <v>1688</v>
      </c>
      <c r="E19" s="6" t="s">
        <v>2016</v>
      </c>
      <c r="F19" s="40" t="s">
        <v>2015</v>
      </c>
      <c r="G19" s="1">
        <v>44624</v>
      </c>
      <c r="H19" s="6" t="s">
        <v>1605</v>
      </c>
      <c r="I19" s="2" t="s">
        <v>1203</v>
      </c>
      <c r="J19" s="2" t="s">
        <v>1046</v>
      </c>
      <c r="K19" s="3">
        <v>147871994.59999999</v>
      </c>
      <c r="L19" s="9">
        <f t="shared" si="3"/>
        <v>147871994.59999999</v>
      </c>
      <c r="M19" s="9">
        <f t="shared" si="3"/>
        <v>147871994.59999999</v>
      </c>
      <c r="N19" s="2" t="s">
        <v>1607</v>
      </c>
      <c r="O19" s="2" t="s">
        <v>1609</v>
      </c>
      <c r="P19" s="4" t="s">
        <v>1608</v>
      </c>
      <c r="Q19" s="3">
        <f t="shared" si="4"/>
        <v>1701634</v>
      </c>
      <c r="R19" s="3">
        <v>1130000</v>
      </c>
      <c r="S19" s="3">
        <v>571634</v>
      </c>
      <c r="T19" s="3"/>
      <c r="U19" s="1">
        <v>44652</v>
      </c>
      <c r="V19" s="1">
        <v>44743</v>
      </c>
      <c r="W19" s="1"/>
      <c r="X19" s="2" t="s">
        <v>94</v>
      </c>
    </row>
    <row r="20" spans="1:24" ht="75" x14ac:dyDescent="0.25">
      <c r="A20" s="35" t="s">
        <v>1072</v>
      </c>
      <c r="B20" s="6" t="s">
        <v>1220</v>
      </c>
      <c r="C20" s="1">
        <v>44601</v>
      </c>
      <c r="D20" s="4">
        <v>1688</v>
      </c>
      <c r="E20" s="6" t="s">
        <v>641</v>
      </c>
      <c r="F20" s="40" t="s">
        <v>2017</v>
      </c>
      <c r="G20" s="1" t="s">
        <v>641</v>
      </c>
      <c r="H20" s="4" t="s">
        <v>641</v>
      </c>
      <c r="I20" s="2" t="s">
        <v>641</v>
      </c>
      <c r="J20" s="2" t="s">
        <v>1044</v>
      </c>
      <c r="K20" s="3"/>
      <c r="L20" s="9">
        <f t="shared" si="3"/>
        <v>0</v>
      </c>
      <c r="M20" s="9">
        <f t="shared" si="3"/>
        <v>0</v>
      </c>
      <c r="N20" s="2"/>
      <c r="O20" s="2"/>
      <c r="P20" s="4"/>
      <c r="Q20" s="3">
        <f t="shared" si="4"/>
        <v>0</v>
      </c>
      <c r="R20" s="3"/>
      <c r="S20" s="3"/>
      <c r="T20" s="3"/>
      <c r="U20" s="1"/>
      <c r="V20" s="1"/>
      <c r="W20" s="1"/>
      <c r="X20" s="2"/>
    </row>
    <row r="21" spans="1:24" ht="157.5" x14ac:dyDescent="0.25">
      <c r="A21" s="35" t="s">
        <v>1077</v>
      </c>
      <c r="B21" s="6" t="s">
        <v>1219</v>
      </c>
      <c r="C21" s="1">
        <v>44601</v>
      </c>
      <c r="D21" s="4">
        <v>1688</v>
      </c>
      <c r="E21" s="6" t="s">
        <v>2019</v>
      </c>
      <c r="F21" s="40" t="s">
        <v>2018</v>
      </c>
      <c r="G21" s="1">
        <v>44623</v>
      </c>
      <c r="H21" s="6" t="s">
        <v>1580</v>
      </c>
      <c r="I21" s="2" t="s">
        <v>1203</v>
      </c>
      <c r="J21" s="2" t="s">
        <v>1037</v>
      </c>
      <c r="K21" s="3">
        <v>144875.25</v>
      </c>
      <c r="L21" s="9">
        <f t="shared" si="3"/>
        <v>144875.25</v>
      </c>
      <c r="M21" s="9">
        <f t="shared" si="3"/>
        <v>144875.25</v>
      </c>
      <c r="N21" s="2" t="s">
        <v>1581</v>
      </c>
      <c r="O21" s="2" t="s">
        <v>1582</v>
      </c>
      <c r="P21" s="4" t="s">
        <v>592</v>
      </c>
      <c r="Q21" s="3">
        <f t="shared" si="4"/>
        <v>41275</v>
      </c>
      <c r="R21" s="3">
        <v>41275</v>
      </c>
      <c r="S21" s="3"/>
      <c r="T21" s="3"/>
      <c r="U21" s="1">
        <v>44682</v>
      </c>
      <c r="V21" s="1"/>
      <c r="W21" s="1"/>
      <c r="X21" s="2" t="s">
        <v>94</v>
      </c>
    </row>
    <row r="22" spans="1:24" ht="126" x14ac:dyDescent="0.25">
      <c r="A22" s="35" t="s">
        <v>1181</v>
      </c>
      <c r="B22" s="6" t="s">
        <v>1230</v>
      </c>
      <c r="C22" s="1">
        <v>44601</v>
      </c>
      <c r="D22" s="4">
        <v>1688</v>
      </c>
      <c r="E22" s="6" t="s">
        <v>2021</v>
      </c>
      <c r="F22" s="40" t="s">
        <v>2020</v>
      </c>
      <c r="G22" s="1">
        <v>44624</v>
      </c>
      <c r="H22" s="6" t="s">
        <v>1606</v>
      </c>
      <c r="I22" s="2" t="s">
        <v>1203</v>
      </c>
      <c r="J22" s="2" t="s">
        <v>1041</v>
      </c>
      <c r="K22" s="3">
        <v>6995506.7199999997</v>
      </c>
      <c r="L22" s="9">
        <f t="shared" si="3"/>
        <v>6995506.7199999997</v>
      </c>
      <c r="M22" s="9">
        <f t="shared" si="3"/>
        <v>6995506.7199999997</v>
      </c>
      <c r="N22" s="2" t="s">
        <v>1611</v>
      </c>
      <c r="O22" s="2" t="s">
        <v>1609</v>
      </c>
      <c r="P22" s="4" t="s">
        <v>592</v>
      </c>
      <c r="Q22" s="3">
        <f t="shared" si="4"/>
        <v>89732</v>
      </c>
      <c r="R22" s="3">
        <v>58300</v>
      </c>
      <c r="S22" s="3">
        <v>31432</v>
      </c>
      <c r="T22" s="3"/>
      <c r="U22" s="1">
        <v>44652</v>
      </c>
      <c r="V22" s="1">
        <v>44743</v>
      </c>
      <c r="W22" s="1"/>
      <c r="X22" s="2" t="s">
        <v>94</v>
      </c>
    </row>
    <row r="23" spans="1:24" ht="173.25" x14ac:dyDescent="0.25">
      <c r="A23" s="35" t="s">
        <v>1178</v>
      </c>
      <c r="B23" s="6" t="s">
        <v>1229</v>
      </c>
      <c r="C23" s="1">
        <v>44601</v>
      </c>
      <c r="D23" s="4">
        <v>1688</v>
      </c>
      <c r="E23" s="6" t="s">
        <v>2023</v>
      </c>
      <c r="F23" s="40" t="s">
        <v>2022</v>
      </c>
      <c r="G23" s="1">
        <v>44624</v>
      </c>
      <c r="H23" s="6" t="s">
        <v>1610</v>
      </c>
      <c r="I23" s="2" t="s">
        <v>1203</v>
      </c>
      <c r="J23" s="2" t="s">
        <v>1053</v>
      </c>
      <c r="K23" s="3">
        <v>294028089</v>
      </c>
      <c r="L23" s="9">
        <f t="shared" si="3"/>
        <v>294028089</v>
      </c>
      <c r="M23" s="9">
        <f t="shared" si="3"/>
        <v>294028089</v>
      </c>
      <c r="N23" s="2" t="s">
        <v>1607</v>
      </c>
      <c r="O23" s="2" t="s">
        <v>1612</v>
      </c>
      <c r="P23" s="4" t="s">
        <v>592</v>
      </c>
      <c r="Q23" s="3">
        <f t="shared" si="4"/>
        <v>3771525</v>
      </c>
      <c r="R23" s="3">
        <v>2360000</v>
      </c>
      <c r="S23" s="3">
        <v>1411525</v>
      </c>
      <c r="T23" s="3"/>
      <c r="U23" s="1">
        <v>44652</v>
      </c>
      <c r="V23" s="1">
        <v>44805</v>
      </c>
      <c r="W23" s="1"/>
      <c r="X23" s="2" t="s">
        <v>94</v>
      </c>
    </row>
    <row r="24" spans="1:24" ht="126" x14ac:dyDescent="0.25">
      <c r="A24" s="35" t="s">
        <v>1180</v>
      </c>
      <c r="B24" s="6" t="s">
        <v>1228</v>
      </c>
      <c r="C24" s="1">
        <v>44601</v>
      </c>
      <c r="D24" s="4">
        <v>1688</v>
      </c>
      <c r="E24" s="6" t="s">
        <v>2025</v>
      </c>
      <c r="F24" s="40" t="s">
        <v>2024</v>
      </c>
      <c r="G24" s="1">
        <v>44630</v>
      </c>
      <c r="H24" s="6" t="s">
        <v>1754</v>
      </c>
      <c r="I24" s="2" t="s">
        <v>1203</v>
      </c>
      <c r="J24" s="2" t="s">
        <v>1069</v>
      </c>
      <c r="K24" s="3">
        <v>410021843</v>
      </c>
      <c r="L24" s="9">
        <f t="shared" si="3"/>
        <v>410021843</v>
      </c>
      <c r="M24" s="9">
        <f t="shared" si="3"/>
        <v>410021843</v>
      </c>
      <c r="N24" s="2" t="s">
        <v>1206</v>
      </c>
      <c r="O24" s="2" t="s">
        <v>707</v>
      </c>
      <c r="P24" s="4" t="s">
        <v>592</v>
      </c>
      <c r="Q24" s="3">
        <f t="shared" si="4"/>
        <v>834820</v>
      </c>
      <c r="R24" s="3">
        <v>834820</v>
      </c>
      <c r="S24" s="3"/>
      <c r="T24" s="3"/>
      <c r="U24" s="1">
        <v>44805</v>
      </c>
      <c r="V24" s="1"/>
      <c r="W24" s="1"/>
      <c r="X24" s="2" t="s">
        <v>94</v>
      </c>
    </row>
    <row r="25" spans="1:24" ht="173.25" x14ac:dyDescent="0.25">
      <c r="A25" s="35" t="s">
        <v>1179</v>
      </c>
      <c r="B25" s="6" t="s">
        <v>1227</v>
      </c>
      <c r="C25" s="1">
        <v>44601</v>
      </c>
      <c r="D25" s="4">
        <v>1688</v>
      </c>
      <c r="E25" s="6" t="s">
        <v>2208</v>
      </c>
      <c r="F25" s="40" t="s">
        <v>2077</v>
      </c>
      <c r="G25" s="1">
        <v>44623</v>
      </c>
      <c r="H25" s="4" t="s">
        <v>1583</v>
      </c>
      <c r="I25" s="2" t="s">
        <v>1203</v>
      </c>
      <c r="J25" s="2" t="s">
        <v>1061</v>
      </c>
      <c r="K25" s="3">
        <v>53426095.350000001</v>
      </c>
      <c r="L25" s="9">
        <f t="shared" ref="L25:M29" si="5">K25</f>
        <v>53426095.350000001</v>
      </c>
      <c r="M25" s="9">
        <f t="shared" si="5"/>
        <v>53426095.350000001</v>
      </c>
      <c r="N25" s="2" t="s">
        <v>1588</v>
      </c>
      <c r="O25" s="2" t="s">
        <v>1582</v>
      </c>
      <c r="P25" s="4" t="s">
        <v>592</v>
      </c>
      <c r="Q25" s="3">
        <f t="shared" si="4"/>
        <v>12281861</v>
      </c>
      <c r="R25" s="3">
        <v>5158400</v>
      </c>
      <c r="S25" s="3">
        <v>6509346</v>
      </c>
      <c r="T25" s="3">
        <v>614115</v>
      </c>
      <c r="U25" s="1">
        <v>44682</v>
      </c>
      <c r="V25" s="1">
        <v>44805</v>
      </c>
      <c r="W25" s="1">
        <v>44866</v>
      </c>
      <c r="X25" s="2" t="s">
        <v>94</v>
      </c>
    </row>
    <row r="26" spans="1:24" ht="126" x14ac:dyDescent="0.25">
      <c r="A26" s="35" t="s">
        <v>1218</v>
      </c>
      <c r="B26" s="6" t="s">
        <v>1226</v>
      </c>
      <c r="C26" s="1">
        <v>44601</v>
      </c>
      <c r="D26" s="4">
        <v>1688</v>
      </c>
      <c r="E26" s="6" t="s">
        <v>2210</v>
      </c>
      <c r="F26" s="40" t="s">
        <v>2209</v>
      </c>
      <c r="G26" s="1">
        <v>44623</v>
      </c>
      <c r="H26" s="4" t="s">
        <v>1584</v>
      </c>
      <c r="I26" s="2" t="s">
        <v>1203</v>
      </c>
      <c r="J26" s="2" t="s">
        <v>970</v>
      </c>
      <c r="K26" s="3">
        <v>1251389.8899999999</v>
      </c>
      <c r="L26" s="9">
        <f t="shared" si="5"/>
        <v>1251389.8899999999</v>
      </c>
      <c r="M26" s="9">
        <f t="shared" si="5"/>
        <v>1251389.8899999999</v>
      </c>
      <c r="N26" s="2" t="s">
        <v>1589</v>
      </c>
      <c r="O26" s="2" t="s">
        <v>1205</v>
      </c>
      <c r="P26" s="4" t="s">
        <v>592</v>
      </c>
      <c r="Q26" s="3">
        <f t="shared" si="4"/>
        <v>138889</v>
      </c>
      <c r="R26" s="3">
        <v>69488</v>
      </c>
      <c r="S26" s="3">
        <v>69401</v>
      </c>
      <c r="T26" s="3"/>
      <c r="U26" s="1">
        <v>44682</v>
      </c>
      <c r="V26" s="1">
        <v>44805</v>
      </c>
      <c r="W26" s="1"/>
      <c r="X26" s="2" t="s">
        <v>94</v>
      </c>
    </row>
    <row r="27" spans="1:24" ht="94.5" x14ac:dyDescent="0.25">
      <c r="A27" s="35" t="s">
        <v>1224</v>
      </c>
      <c r="B27" s="6" t="s">
        <v>1225</v>
      </c>
      <c r="C27" s="1">
        <v>44601</v>
      </c>
      <c r="D27" s="4">
        <v>1688</v>
      </c>
      <c r="E27" s="6" t="s">
        <v>2212</v>
      </c>
      <c r="F27" s="40" t="s">
        <v>2211</v>
      </c>
      <c r="G27" s="1">
        <v>44623</v>
      </c>
      <c r="H27" s="4" t="s">
        <v>1585</v>
      </c>
      <c r="I27" s="2" t="s">
        <v>1203</v>
      </c>
      <c r="J27" s="2" t="s">
        <v>1038</v>
      </c>
      <c r="K27" s="3">
        <v>7893941.3200000003</v>
      </c>
      <c r="L27" s="9">
        <f t="shared" si="5"/>
        <v>7893941.3200000003</v>
      </c>
      <c r="M27" s="9">
        <f t="shared" si="5"/>
        <v>7893941.3200000003</v>
      </c>
      <c r="N27" s="2" t="s">
        <v>1592</v>
      </c>
      <c r="O27" s="2" t="s">
        <v>1593</v>
      </c>
      <c r="P27" s="4" t="s">
        <v>592</v>
      </c>
      <c r="Q27" s="3">
        <f t="shared" si="4"/>
        <v>1810537</v>
      </c>
      <c r="R27" s="3">
        <v>1539499</v>
      </c>
      <c r="S27" s="3">
        <v>271038</v>
      </c>
      <c r="T27" s="3"/>
      <c r="U27" s="1">
        <v>44682</v>
      </c>
      <c r="V27" s="1">
        <v>44805</v>
      </c>
      <c r="W27" s="1"/>
      <c r="X27" s="2" t="s">
        <v>94</v>
      </c>
    </row>
    <row r="28" spans="1:24" ht="126" x14ac:dyDescent="0.25">
      <c r="A28" s="35" t="s">
        <v>1222</v>
      </c>
      <c r="B28" s="6" t="s">
        <v>1223</v>
      </c>
      <c r="C28" s="1">
        <v>44601</v>
      </c>
      <c r="D28" s="4">
        <v>1688</v>
      </c>
      <c r="E28" s="6" t="s">
        <v>2214</v>
      </c>
      <c r="F28" s="40" t="s">
        <v>2213</v>
      </c>
      <c r="G28" s="1">
        <v>44623</v>
      </c>
      <c r="H28" s="4" t="s">
        <v>1586</v>
      </c>
      <c r="I28" s="2" t="s">
        <v>1203</v>
      </c>
      <c r="J28" s="2" t="s">
        <v>1036</v>
      </c>
      <c r="K28" s="3">
        <v>22903482.710000001</v>
      </c>
      <c r="L28" s="9">
        <f t="shared" si="5"/>
        <v>22903482.710000001</v>
      </c>
      <c r="M28" s="9">
        <f t="shared" si="5"/>
        <v>22903482.710000001</v>
      </c>
      <c r="N28" s="2" t="s">
        <v>1594</v>
      </c>
      <c r="O28" s="2" t="s">
        <v>1205</v>
      </c>
      <c r="P28" s="4" t="s">
        <v>592</v>
      </c>
      <c r="Q28" s="3">
        <f t="shared" si="4"/>
        <v>2269919</v>
      </c>
      <c r="R28" s="3">
        <v>1424380</v>
      </c>
      <c r="S28" s="3">
        <v>845539</v>
      </c>
      <c r="T28" s="3"/>
      <c r="U28" s="1">
        <v>44682</v>
      </c>
      <c r="V28" s="1">
        <v>44915</v>
      </c>
      <c r="W28" s="1"/>
      <c r="X28" s="2" t="s">
        <v>94</v>
      </c>
    </row>
    <row r="29" spans="1:24" ht="189" x14ac:dyDescent="0.25">
      <c r="A29" s="35" t="s">
        <v>1242</v>
      </c>
      <c r="B29" s="6" t="s">
        <v>1243</v>
      </c>
      <c r="C29" s="1">
        <v>44602</v>
      </c>
      <c r="D29" s="4">
        <v>1688</v>
      </c>
      <c r="E29" s="6" t="s">
        <v>2216</v>
      </c>
      <c r="F29" s="40" t="s">
        <v>2215</v>
      </c>
      <c r="G29" s="1">
        <v>44623</v>
      </c>
      <c r="H29" s="4" t="s">
        <v>1587</v>
      </c>
      <c r="I29" s="2" t="s">
        <v>1203</v>
      </c>
      <c r="J29" s="2" t="s">
        <v>1126</v>
      </c>
      <c r="K29" s="3">
        <v>4357631.25</v>
      </c>
      <c r="L29" s="9">
        <f t="shared" si="5"/>
        <v>4357631.25</v>
      </c>
      <c r="M29" s="9">
        <f t="shared" si="5"/>
        <v>4357631.25</v>
      </c>
      <c r="N29" s="2" t="s">
        <v>1204</v>
      </c>
      <c r="O29" s="2" t="s">
        <v>1205</v>
      </c>
      <c r="P29" s="4" t="s">
        <v>592</v>
      </c>
      <c r="Q29" s="3">
        <f t="shared" si="4"/>
        <v>26775</v>
      </c>
      <c r="R29" s="3">
        <v>26775</v>
      </c>
      <c r="S29" s="3"/>
      <c r="T29" s="3"/>
      <c r="U29" s="1">
        <v>44805</v>
      </c>
      <c r="V29" s="1"/>
      <c r="W29" s="1"/>
      <c r="X29" s="2" t="s">
        <v>94</v>
      </c>
    </row>
    <row r="30" spans="1:24" ht="94.5" x14ac:dyDescent="0.25">
      <c r="A30" s="35" t="s">
        <v>1507</v>
      </c>
      <c r="B30" s="6" t="s">
        <v>1508</v>
      </c>
      <c r="C30" s="1">
        <v>44614</v>
      </c>
      <c r="D30" s="4">
        <v>1688</v>
      </c>
      <c r="E30" s="6"/>
      <c r="F30" s="2"/>
      <c r="G30" s="1">
        <v>44635</v>
      </c>
      <c r="H30" s="6" t="s">
        <v>1831</v>
      </c>
      <c r="I30" s="2" t="s">
        <v>172</v>
      </c>
      <c r="J30" s="2" t="s">
        <v>1245</v>
      </c>
      <c r="K30" s="3">
        <v>290526566</v>
      </c>
      <c r="L30" s="9">
        <f t="shared" ref="L30:M30" si="6">K30</f>
        <v>290526566</v>
      </c>
      <c r="M30" s="9">
        <f t="shared" si="6"/>
        <v>290526566</v>
      </c>
      <c r="N30" s="2" t="s">
        <v>1832</v>
      </c>
      <c r="O30" s="2" t="s">
        <v>1582</v>
      </c>
      <c r="P30" s="4" t="s">
        <v>592</v>
      </c>
      <c r="Q30" s="3">
        <f t="shared" ref="Q30:Q32" si="7">R30+S30+T30</f>
        <v>706190</v>
      </c>
      <c r="R30" s="3">
        <v>706190</v>
      </c>
      <c r="S30" s="3"/>
      <c r="T30" s="3"/>
      <c r="U30" s="1">
        <v>44671</v>
      </c>
      <c r="V30" s="1"/>
      <c r="W30" s="1"/>
      <c r="X30" s="2" t="s">
        <v>94</v>
      </c>
    </row>
    <row r="31" spans="1:24" ht="63" x14ac:dyDescent="0.25">
      <c r="A31" s="35" t="s">
        <v>1736</v>
      </c>
      <c r="B31" s="6" t="s">
        <v>1709</v>
      </c>
      <c r="C31" s="1">
        <v>44625</v>
      </c>
      <c r="D31" s="4">
        <v>1688</v>
      </c>
      <c r="E31" s="6"/>
      <c r="F31" s="2"/>
      <c r="G31" s="1">
        <v>44645</v>
      </c>
      <c r="H31" s="4" t="s">
        <v>2097</v>
      </c>
      <c r="I31" s="2" t="s">
        <v>2075</v>
      </c>
      <c r="J31" s="2" t="s">
        <v>1432</v>
      </c>
      <c r="K31" s="3">
        <v>91064307.400000006</v>
      </c>
      <c r="L31" s="9">
        <f t="shared" ref="L31:M32" si="8">K31</f>
        <v>91064307.400000006</v>
      </c>
      <c r="M31" s="9">
        <f t="shared" si="8"/>
        <v>91064307.400000006</v>
      </c>
      <c r="N31" s="2" t="s">
        <v>2076</v>
      </c>
      <c r="O31" s="2" t="s">
        <v>849</v>
      </c>
      <c r="P31" s="4" t="s">
        <v>592</v>
      </c>
      <c r="Q31" s="3">
        <f t="shared" si="7"/>
        <v>6062870</v>
      </c>
      <c r="R31" s="3">
        <v>3031500</v>
      </c>
      <c r="S31" s="3">
        <v>3031370</v>
      </c>
      <c r="T31" s="3"/>
      <c r="U31" s="1">
        <v>44727</v>
      </c>
      <c r="V31" s="1">
        <v>44880</v>
      </c>
      <c r="W31" s="1"/>
      <c r="X31" s="2" t="s">
        <v>94</v>
      </c>
    </row>
    <row r="32" spans="1:24" ht="78.75" x14ac:dyDescent="0.25">
      <c r="A32" s="35" t="s">
        <v>1723</v>
      </c>
      <c r="B32" s="6" t="s">
        <v>1695</v>
      </c>
      <c r="C32" s="1">
        <v>44630</v>
      </c>
      <c r="D32" s="4">
        <v>1688</v>
      </c>
      <c r="E32" s="6"/>
      <c r="F32" s="40" t="s">
        <v>2254</v>
      </c>
      <c r="G32" s="1">
        <v>44649</v>
      </c>
      <c r="H32" s="4" t="s">
        <v>2253</v>
      </c>
      <c r="I32" s="2" t="s">
        <v>1203</v>
      </c>
      <c r="J32" s="2" t="s">
        <v>1527</v>
      </c>
      <c r="K32" s="3">
        <v>12906013.050000001</v>
      </c>
      <c r="L32" s="9">
        <f t="shared" si="8"/>
        <v>12906013.050000001</v>
      </c>
      <c r="M32" s="9">
        <f t="shared" si="8"/>
        <v>12906013.050000001</v>
      </c>
      <c r="N32" s="2" t="s">
        <v>2255</v>
      </c>
      <c r="O32" s="2" t="s">
        <v>707</v>
      </c>
      <c r="P32" s="4" t="s">
        <v>592</v>
      </c>
      <c r="Q32" s="3">
        <f t="shared" si="7"/>
        <v>290349</v>
      </c>
      <c r="R32" s="3">
        <v>290349</v>
      </c>
      <c r="S32" s="3"/>
      <c r="T32" s="3"/>
      <c r="U32" s="1">
        <v>44682</v>
      </c>
      <c r="V32" s="1"/>
      <c r="W32" s="1"/>
      <c r="X32" s="2" t="s">
        <v>94</v>
      </c>
    </row>
    <row r="33" spans="1:24" ht="63" x14ac:dyDescent="0.25">
      <c r="A33" s="35" t="s">
        <v>2155</v>
      </c>
      <c r="B33" s="6" t="s">
        <v>2154</v>
      </c>
      <c r="C33" s="1">
        <v>44637</v>
      </c>
      <c r="D33" s="4">
        <v>1688</v>
      </c>
      <c r="E33" s="6" t="s">
        <v>641</v>
      </c>
      <c r="F33" s="2" t="s">
        <v>641</v>
      </c>
      <c r="G33" s="1" t="s">
        <v>641</v>
      </c>
      <c r="H33" s="4" t="s">
        <v>641</v>
      </c>
      <c r="I33" s="2" t="s">
        <v>641</v>
      </c>
      <c r="J33" s="2" t="s">
        <v>1746</v>
      </c>
      <c r="K33" s="3"/>
      <c r="L33" s="9">
        <f t="shared" ref="L33:M33" si="9">K33</f>
        <v>0</v>
      </c>
      <c r="M33" s="9">
        <f t="shared" si="9"/>
        <v>0</v>
      </c>
      <c r="N33" s="2"/>
      <c r="O33" s="2"/>
      <c r="P33" s="4"/>
      <c r="Q33" s="3">
        <f t="shared" ref="Q33:Q39" si="10">R33+S33+T33</f>
        <v>0</v>
      </c>
      <c r="R33" s="3"/>
      <c r="S33" s="3"/>
      <c r="T33" s="3"/>
      <c r="U33" s="1"/>
      <c r="V33" s="1"/>
      <c r="W33" s="1"/>
      <c r="X33" s="2"/>
    </row>
    <row r="34" spans="1:24" ht="63" x14ac:dyDescent="0.25">
      <c r="A34" s="35" t="s">
        <v>2145</v>
      </c>
      <c r="B34" s="6" t="s">
        <v>2144</v>
      </c>
      <c r="C34" s="1">
        <v>44637</v>
      </c>
      <c r="D34" s="4">
        <v>1688</v>
      </c>
      <c r="E34" s="6" t="s">
        <v>641</v>
      </c>
      <c r="F34" s="2" t="s">
        <v>641</v>
      </c>
      <c r="G34" s="1" t="s">
        <v>641</v>
      </c>
      <c r="H34" s="4" t="s">
        <v>641</v>
      </c>
      <c r="I34" s="2" t="s">
        <v>641</v>
      </c>
      <c r="J34" s="2" t="s">
        <v>1746</v>
      </c>
      <c r="K34" s="3"/>
      <c r="L34" s="9">
        <f t="shared" ref="L34:M36" si="11">K34</f>
        <v>0</v>
      </c>
      <c r="M34" s="9">
        <f t="shared" si="11"/>
        <v>0</v>
      </c>
      <c r="N34" s="2"/>
      <c r="O34" s="2"/>
      <c r="P34" s="4"/>
      <c r="Q34" s="3">
        <f t="shared" si="10"/>
        <v>0</v>
      </c>
      <c r="R34" s="3"/>
      <c r="S34" s="3"/>
      <c r="T34" s="3"/>
      <c r="U34" s="1"/>
      <c r="V34" s="1"/>
      <c r="W34" s="1"/>
      <c r="X34" s="2"/>
    </row>
    <row r="35" spans="1:24" ht="94.5" x14ac:dyDescent="0.25">
      <c r="A35" s="35" t="s">
        <v>2190</v>
      </c>
      <c r="B35" s="6" t="s">
        <v>2189</v>
      </c>
      <c r="C35" s="1">
        <v>44637</v>
      </c>
      <c r="D35" s="4">
        <v>1688</v>
      </c>
      <c r="E35" s="6" t="s">
        <v>641</v>
      </c>
      <c r="F35" s="2" t="s">
        <v>641</v>
      </c>
      <c r="G35" s="1" t="s">
        <v>641</v>
      </c>
      <c r="H35" s="4" t="s">
        <v>641</v>
      </c>
      <c r="I35" s="2" t="s">
        <v>641</v>
      </c>
      <c r="J35" s="2" t="s">
        <v>1745</v>
      </c>
      <c r="K35" s="3"/>
      <c r="L35" s="9">
        <f t="shared" si="11"/>
        <v>0</v>
      </c>
      <c r="M35" s="9">
        <f t="shared" si="11"/>
        <v>0</v>
      </c>
      <c r="N35" s="2"/>
      <c r="O35" s="2"/>
      <c r="P35" s="4"/>
      <c r="Q35" s="3">
        <f t="shared" si="10"/>
        <v>0</v>
      </c>
      <c r="R35" s="3"/>
      <c r="S35" s="3"/>
      <c r="T35" s="3"/>
      <c r="U35" s="1"/>
      <c r="V35" s="1"/>
      <c r="W35" s="1"/>
      <c r="X35" s="2"/>
    </row>
    <row r="36" spans="1:24" ht="173.25" x14ac:dyDescent="0.25">
      <c r="A36" s="35" t="s">
        <v>2127</v>
      </c>
      <c r="B36" s="6" t="s">
        <v>2125</v>
      </c>
      <c r="C36" s="1">
        <v>44645</v>
      </c>
      <c r="D36" s="4">
        <v>1688</v>
      </c>
      <c r="E36" s="6"/>
      <c r="F36" s="2"/>
      <c r="G36" s="1"/>
      <c r="H36" s="4"/>
      <c r="I36" s="2"/>
      <c r="J36" s="2" t="s">
        <v>2126</v>
      </c>
      <c r="K36" s="3"/>
      <c r="L36" s="9">
        <f t="shared" si="11"/>
        <v>0</v>
      </c>
      <c r="M36" s="9">
        <f t="shared" si="11"/>
        <v>0</v>
      </c>
      <c r="N36" s="2"/>
      <c r="O36" s="2"/>
      <c r="P36" s="4"/>
      <c r="Q36" s="3">
        <f t="shared" si="10"/>
        <v>0</v>
      </c>
      <c r="R36" s="3"/>
      <c r="S36" s="3"/>
      <c r="T36" s="3"/>
      <c r="U36" s="1"/>
      <c r="V36" s="1"/>
      <c r="W36" s="1"/>
      <c r="X36" s="2"/>
    </row>
    <row r="37" spans="1:24" ht="94.5" x14ac:dyDescent="0.25">
      <c r="A37" s="35" t="s">
        <v>2275</v>
      </c>
      <c r="B37" s="6" t="s">
        <v>2276</v>
      </c>
      <c r="C37" s="1">
        <v>44652</v>
      </c>
      <c r="D37" s="4">
        <v>1688</v>
      </c>
      <c r="E37" s="6"/>
      <c r="F37" s="2"/>
      <c r="G37" s="1"/>
      <c r="H37" s="4"/>
      <c r="I37" s="2"/>
      <c r="J37" s="2" t="s">
        <v>1745</v>
      </c>
      <c r="K37" s="3"/>
      <c r="L37" s="9">
        <f t="shared" ref="L37:M37" si="12">K37</f>
        <v>0</v>
      </c>
      <c r="M37" s="9">
        <f t="shared" si="12"/>
        <v>0</v>
      </c>
      <c r="N37" s="2"/>
      <c r="O37" s="2"/>
      <c r="P37" s="4"/>
      <c r="Q37" s="3">
        <f t="shared" si="10"/>
        <v>0</v>
      </c>
      <c r="R37" s="3"/>
      <c r="S37" s="3"/>
      <c r="T37" s="3"/>
      <c r="U37" s="1"/>
      <c r="V37" s="1"/>
      <c r="W37" s="1"/>
      <c r="X37" s="2"/>
    </row>
    <row r="38" spans="1:24" ht="63" x14ac:dyDescent="0.25">
      <c r="A38" s="35" t="s">
        <v>2475</v>
      </c>
      <c r="B38" s="6" t="s">
        <v>2474</v>
      </c>
      <c r="C38" s="1">
        <v>44663</v>
      </c>
      <c r="D38" s="4">
        <v>1688</v>
      </c>
      <c r="E38" s="6"/>
      <c r="F38" s="2"/>
      <c r="G38" s="1"/>
      <c r="H38" s="4"/>
      <c r="I38" s="2"/>
      <c r="J38" s="2" t="s">
        <v>1746</v>
      </c>
      <c r="K38" s="3"/>
      <c r="L38" s="9">
        <f t="shared" ref="L38:M39" si="13">K38</f>
        <v>0</v>
      </c>
      <c r="M38" s="9">
        <f t="shared" si="13"/>
        <v>0</v>
      </c>
      <c r="N38" s="2"/>
      <c r="O38" s="2"/>
      <c r="P38" s="4"/>
      <c r="Q38" s="3">
        <f t="shared" si="10"/>
        <v>0</v>
      </c>
      <c r="R38" s="3"/>
      <c r="S38" s="3"/>
      <c r="T38" s="3"/>
      <c r="U38" s="1"/>
      <c r="V38" s="1"/>
      <c r="W38" s="1"/>
      <c r="X38" s="2"/>
    </row>
    <row r="39" spans="1:24" ht="63" x14ac:dyDescent="0.25">
      <c r="A39" s="35" t="s">
        <v>2473</v>
      </c>
      <c r="B39" s="6" t="s">
        <v>2472</v>
      </c>
      <c r="C39" s="1">
        <v>44663</v>
      </c>
      <c r="D39" s="4">
        <v>1688</v>
      </c>
      <c r="E39" s="6"/>
      <c r="F39" s="2"/>
      <c r="G39" s="1"/>
      <c r="H39" s="4"/>
      <c r="I39" s="2"/>
      <c r="J39" s="2" t="s">
        <v>1746</v>
      </c>
      <c r="K39" s="3"/>
      <c r="L39" s="9">
        <f t="shared" si="13"/>
        <v>0</v>
      </c>
      <c r="M39" s="9">
        <f t="shared" si="13"/>
        <v>0</v>
      </c>
      <c r="N39" s="2"/>
      <c r="O39" s="2"/>
      <c r="P39" s="4"/>
      <c r="Q39" s="3">
        <f t="shared" si="10"/>
        <v>0</v>
      </c>
      <c r="R39" s="3"/>
      <c r="S39" s="3"/>
      <c r="T39" s="3"/>
      <c r="U39" s="1"/>
      <c r="V39" s="1"/>
      <c r="W39" s="1"/>
      <c r="X39" s="2"/>
    </row>
  </sheetData>
  <autoFilter ref="A1:X39">
    <filterColumn colId="13" showButton="0"/>
    <filterColumn colId="14" showButton="0"/>
    <filterColumn colId="15" showButton="0"/>
    <filterColumn colId="21" showButton="0"/>
    <filterColumn colId="22" showButton="0"/>
  </autoFilter>
  <mergeCells count="19">
    <mergeCell ref="X1:X2"/>
    <mergeCell ref="N1:N2"/>
    <mergeCell ref="O1:O2"/>
    <mergeCell ref="P1:P2"/>
    <mergeCell ref="Q1:T1"/>
    <mergeCell ref="I1:I2"/>
    <mergeCell ref="J1:J2"/>
    <mergeCell ref="K1:K2"/>
    <mergeCell ref="L1:L2"/>
    <mergeCell ref="M1:M2"/>
    <mergeCell ref="H1:H2"/>
    <mergeCell ref="D1:D2"/>
    <mergeCell ref="E1:E2"/>
    <mergeCell ref="F1:F2"/>
    <mergeCell ref="G1:G2"/>
    <mergeCell ref="A1:A2"/>
    <mergeCell ref="B1:B2"/>
    <mergeCell ref="C1:C2"/>
    <mergeCell ref="U1:W1"/>
  </mergeCells>
  <hyperlinks>
    <hyperlink ref="F6" r:id="rId1"/>
    <hyperlink ref="F10" r:id="rId2"/>
    <hyperlink ref="F11" r:id="rId3"/>
    <hyperlink ref="F12" r:id="rId4"/>
    <hyperlink ref="F13" r:id="rId5"/>
    <hyperlink ref="F14" r:id="rId6"/>
    <hyperlink ref="F15" r:id="rId7"/>
    <hyperlink ref="F16" r:id="rId8"/>
    <hyperlink ref="F17" r:id="rId9"/>
    <hyperlink ref="F19" r:id="rId10"/>
    <hyperlink ref="F20" r:id="rId11"/>
    <hyperlink ref="F21" r:id="rId12"/>
    <hyperlink ref="F22" r:id="rId13"/>
    <hyperlink ref="F23" r:id="rId14"/>
    <hyperlink ref="F24" r:id="rId15"/>
    <hyperlink ref="F25" r:id="rId16"/>
    <hyperlink ref="F26" r:id="rId17"/>
    <hyperlink ref="F27" r:id="rId18"/>
    <hyperlink ref="F28" r:id="rId19"/>
    <hyperlink ref="F29" r:id="rId20"/>
    <hyperlink ref="F32" r:id="rId2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
  <sheetViews>
    <sheetView workbookViewId="0">
      <selection activeCell="A80" sqref="A80:XFD89"/>
    </sheetView>
  </sheetViews>
  <sheetFormatPr defaultRowHeight="15.75" x14ac:dyDescent="0.25"/>
  <cols>
    <col min="1" max="1" width="39.42578125" style="46" customWidth="1"/>
    <col min="2" max="2" width="26.7109375" style="24" customWidth="1"/>
    <col min="3" max="3" width="13" style="47" customWidth="1"/>
    <col min="4" max="4" width="18.5703125" style="24" customWidth="1"/>
    <col min="5" max="5" width="31.140625" style="48" customWidth="1"/>
    <col min="6" max="6" width="27.42578125" style="49" customWidth="1"/>
    <col min="7" max="7" width="13.85546875" style="47" customWidth="1"/>
    <col min="8" max="8" width="32.85546875" style="24" customWidth="1"/>
    <col min="9" max="9" width="22.140625" style="49" customWidth="1"/>
    <col min="10" max="10" width="30.85546875" style="49" customWidth="1"/>
    <col min="11" max="11" width="19.85546875" style="24" customWidth="1"/>
    <col min="12" max="13" width="20.140625" style="24" customWidth="1"/>
    <col min="14" max="14" width="17.28515625" style="49" customWidth="1"/>
    <col min="15" max="15" width="33.28515625" style="49" customWidth="1"/>
    <col min="16" max="16" width="9.140625" style="24"/>
    <col min="17" max="17" width="18.5703125" style="24" customWidth="1"/>
    <col min="18" max="18" width="17.140625" style="24" customWidth="1"/>
    <col min="19" max="19" width="16.28515625" style="24" customWidth="1"/>
    <col min="20" max="20" width="17.5703125" style="50" customWidth="1"/>
    <col min="21" max="21" width="17.5703125" style="24" customWidth="1"/>
    <col min="22" max="22" width="16.140625" style="47" customWidth="1"/>
    <col min="23" max="23" width="15.140625" style="47" customWidth="1"/>
    <col min="24" max="24" width="13.28515625" style="47" customWidth="1"/>
    <col min="25" max="25" width="16.7109375" style="49" customWidth="1"/>
    <col min="26" max="16384" width="9.140625" style="24"/>
  </cols>
  <sheetData>
    <row r="1" spans="1:25" ht="94.5" customHeight="1" x14ac:dyDescent="0.25">
      <c r="A1" s="17" t="s">
        <v>0</v>
      </c>
      <c r="B1" s="15" t="s">
        <v>21</v>
      </c>
      <c r="C1" s="10" t="s">
        <v>1</v>
      </c>
      <c r="D1" s="16" t="s">
        <v>79</v>
      </c>
      <c r="E1" s="18" t="s">
        <v>2</v>
      </c>
      <c r="F1" s="12" t="s">
        <v>6</v>
      </c>
      <c r="G1" s="10" t="s">
        <v>3</v>
      </c>
      <c r="H1" s="12" t="s">
        <v>4</v>
      </c>
      <c r="I1" s="12" t="s">
        <v>5</v>
      </c>
      <c r="J1" s="12" t="s">
        <v>7</v>
      </c>
      <c r="K1" s="19" t="s">
        <v>26</v>
      </c>
      <c r="L1" s="19" t="s">
        <v>27</v>
      </c>
      <c r="M1" s="19" t="s">
        <v>200</v>
      </c>
      <c r="N1" s="20" t="s">
        <v>32</v>
      </c>
      <c r="O1" s="20" t="s">
        <v>2522</v>
      </c>
      <c r="P1" s="11" t="s">
        <v>33</v>
      </c>
      <c r="Q1" s="22" t="s">
        <v>42</v>
      </c>
      <c r="R1" s="23"/>
      <c r="S1" s="23"/>
      <c r="T1" s="23"/>
      <c r="U1" s="11" t="s">
        <v>266</v>
      </c>
      <c r="V1" s="10" t="s">
        <v>44</v>
      </c>
      <c r="W1" s="10"/>
      <c r="X1" s="10"/>
      <c r="Y1" s="20" t="s">
        <v>93</v>
      </c>
    </row>
    <row r="2" spans="1:25" ht="63" customHeight="1" x14ac:dyDescent="0.25">
      <c r="A2" s="17"/>
      <c r="B2" s="15"/>
      <c r="C2" s="10"/>
      <c r="D2" s="16"/>
      <c r="E2" s="18"/>
      <c r="F2" s="12"/>
      <c r="G2" s="10"/>
      <c r="H2" s="12"/>
      <c r="I2" s="12"/>
      <c r="J2" s="12"/>
      <c r="K2" s="19"/>
      <c r="L2" s="19"/>
      <c r="M2" s="19"/>
      <c r="N2" s="20"/>
      <c r="O2" s="20"/>
      <c r="P2" s="11"/>
      <c r="Q2" s="9" t="s">
        <v>43</v>
      </c>
      <c r="R2" s="9" t="s">
        <v>18</v>
      </c>
      <c r="S2" s="9" t="s">
        <v>19</v>
      </c>
      <c r="T2" s="9" t="s">
        <v>20</v>
      </c>
      <c r="U2" s="11"/>
      <c r="V2" s="8" t="s">
        <v>18</v>
      </c>
      <c r="W2" s="8" t="s">
        <v>19</v>
      </c>
      <c r="X2" s="8" t="s">
        <v>20</v>
      </c>
      <c r="Y2" s="20"/>
    </row>
    <row r="3" spans="1:25" ht="43.5" customHeight="1" x14ac:dyDescent="0.25">
      <c r="A3" s="35" t="s">
        <v>796</v>
      </c>
      <c r="B3" s="6" t="s">
        <v>797</v>
      </c>
      <c r="C3" s="1">
        <v>44579</v>
      </c>
      <c r="D3" s="4">
        <v>545</v>
      </c>
      <c r="E3" s="6" t="s">
        <v>1756</v>
      </c>
      <c r="F3" s="40" t="s">
        <v>1755</v>
      </c>
      <c r="G3" s="1">
        <v>44607</v>
      </c>
      <c r="H3" s="4" t="s">
        <v>1381</v>
      </c>
      <c r="I3" s="2" t="s">
        <v>1293</v>
      </c>
      <c r="J3" s="2" t="s">
        <v>798</v>
      </c>
      <c r="K3" s="3">
        <v>86735000</v>
      </c>
      <c r="L3" s="9">
        <f>K3</f>
        <v>86735000</v>
      </c>
      <c r="M3" s="9">
        <f>L3</f>
        <v>86735000</v>
      </c>
      <c r="N3" s="2" t="s">
        <v>1383</v>
      </c>
      <c r="O3" s="2" t="s">
        <v>102</v>
      </c>
      <c r="P3" s="4" t="s">
        <v>49</v>
      </c>
      <c r="Q3" s="3">
        <f t="shared" ref="Q3:Q20" si="0">R3+S3+T3</f>
        <v>166</v>
      </c>
      <c r="R3" s="3">
        <v>166</v>
      </c>
      <c r="S3" s="3"/>
      <c r="T3" s="3"/>
      <c r="U3" s="2" t="s">
        <v>961</v>
      </c>
      <c r="V3" s="1">
        <v>44607</v>
      </c>
      <c r="W3" s="1"/>
      <c r="X3" s="1"/>
      <c r="Y3" s="2" t="s">
        <v>1531</v>
      </c>
    </row>
    <row r="4" spans="1:25" ht="283.5" customHeight="1" x14ac:dyDescent="0.25">
      <c r="A4" s="35" t="s">
        <v>959</v>
      </c>
      <c r="B4" s="6" t="s">
        <v>892</v>
      </c>
      <c r="C4" s="1">
        <v>44582</v>
      </c>
      <c r="D4" s="4">
        <v>545</v>
      </c>
      <c r="E4" s="6" t="s">
        <v>1844</v>
      </c>
      <c r="F4" s="40" t="s">
        <v>1838</v>
      </c>
      <c r="G4" s="1">
        <v>44606</v>
      </c>
      <c r="H4" s="4" t="s">
        <v>1285</v>
      </c>
      <c r="I4" s="2" t="s">
        <v>101</v>
      </c>
      <c r="J4" s="2" t="s">
        <v>958</v>
      </c>
      <c r="K4" s="3">
        <v>15534750</v>
      </c>
      <c r="L4" s="9">
        <f t="shared" ref="L4:M14" si="1">K4</f>
        <v>15534750</v>
      </c>
      <c r="M4" s="9">
        <f t="shared" si="1"/>
        <v>15534750</v>
      </c>
      <c r="N4" s="2" t="s">
        <v>1286</v>
      </c>
      <c r="O4" s="2" t="s">
        <v>707</v>
      </c>
      <c r="P4" s="4" t="s">
        <v>78</v>
      </c>
      <c r="Q4" s="3">
        <f t="shared" si="0"/>
        <v>4200</v>
      </c>
      <c r="R4" s="3">
        <v>4200</v>
      </c>
      <c r="S4" s="3"/>
      <c r="T4" s="3"/>
      <c r="U4" s="2" t="s">
        <v>960</v>
      </c>
      <c r="V4" s="1">
        <v>44621</v>
      </c>
      <c r="W4" s="1"/>
      <c r="X4" s="1"/>
      <c r="Y4" s="2" t="s">
        <v>1531</v>
      </c>
    </row>
    <row r="5" spans="1:25" ht="236.25" customHeight="1" x14ac:dyDescent="0.25">
      <c r="A5" s="35" t="s">
        <v>956</v>
      </c>
      <c r="B5" s="6" t="s">
        <v>893</v>
      </c>
      <c r="C5" s="1">
        <v>44582</v>
      </c>
      <c r="D5" s="4">
        <v>545</v>
      </c>
      <c r="E5" s="6" t="s">
        <v>1845</v>
      </c>
      <c r="F5" s="40" t="s">
        <v>1839</v>
      </c>
      <c r="G5" s="1">
        <v>44606</v>
      </c>
      <c r="H5" s="6" t="s">
        <v>1283</v>
      </c>
      <c r="I5" s="2" t="s">
        <v>101</v>
      </c>
      <c r="J5" s="2" t="s">
        <v>955</v>
      </c>
      <c r="K5" s="3">
        <v>44920712</v>
      </c>
      <c r="L5" s="9">
        <f t="shared" si="1"/>
        <v>44920712</v>
      </c>
      <c r="M5" s="9">
        <f t="shared" si="1"/>
        <v>44920712</v>
      </c>
      <c r="N5" s="2" t="s">
        <v>1288</v>
      </c>
      <c r="O5" s="2" t="s">
        <v>153</v>
      </c>
      <c r="P5" s="4" t="s">
        <v>49</v>
      </c>
      <c r="Q5" s="3">
        <f t="shared" si="0"/>
        <v>950</v>
      </c>
      <c r="R5" s="3">
        <v>950</v>
      </c>
      <c r="S5" s="3"/>
      <c r="T5" s="3"/>
      <c r="U5" s="2" t="s">
        <v>957</v>
      </c>
      <c r="V5" s="1">
        <v>44666</v>
      </c>
      <c r="W5" s="1"/>
      <c r="X5" s="1"/>
      <c r="Y5" s="2" t="s">
        <v>1531</v>
      </c>
    </row>
    <row r="6" spans="1:25" ht="141.75" customHeight="1" x14ac:dyDescent="0.25">
      <c r="A6" s="35" t="s">
        <v>907</v>
      </c>
      <c r="B6" s="6" t="s">
        <v>894</v>
      </c>
      <c r="C6" s="1">
        <v>44582</v>
      </c>
      <c r="D6" s="4">
        <v>545</v>
      </c>
      <c r="E6" s="6" t="s">
        <v>1847</v>
      </c>
      <c r="F6" s="40" t="s">
        <v>1840</v>
      </c>
      <c r="G6" s="1">
        <v>44607</v>
      </c>
      <c r="H6" s="6" t="s">
        <v>1382</v>
      </c>
      <c r="I6" s="2" t="s">
        <v>719</v>
      </c>
      <c r="J6" s="2" t="s">
        <v>906</v>
      </c>
      <c r="K6" s="3">
        <v>15931709.16</v>
      </c>
      <c r="L6" s="9">
        <f t="shared" si="1"/>
        <v>15931709.16</v>
      </c>
      <c r="M6" s="9">
        <f t="shared" si="1"/>
        <v>15931709.16</v>
      </c>
      <c r="N6" s="2" t="s">
        <v>1384</v>
      </c>
      <c r="O6" s="2" t="s">
        <v>1386</v>
      </c>
      <c r="P6" s="4" t="s">
        <v>812</v>
      </c>
      <c r="Q6" s="3">
        <f t="shared" si="0"/>
        <v>333.75599999999997</v>
      </c>
      <c r="R6" s="3">
        <v>333.75599999999997</v>
      </c>
      <c r="S6" s="3"/>
      <c r="T6" s="3"/>
      <c r="U6" s="2" t="s">
        <v>908</v>
      </c>
      <c r="V6" s="1">
        <v>44621</v>
      </c>
      <c r="W6" s="1"/>
      <c r="X6" s="1"/>
      <c r="Y6" s="2" t="s">
        <v>94</v>
      </c>
    </row>
    <row r="7" spans="1:25" ht="409.5" x14ac:dyDescent="0.25">
      <c r="A7" s="35" t="s">
        <v>953</v>
      </c>
      <c r="B7" s="6" t="s">
        <v>895</v>
      </c>
      <c r="C7" s="1">
        <v>44582</v>
      </c>
      <c r="D7" s="4">
        <v>545</v>
      </c>
      <c r="E7" s="6" t="s">
        <v>1848</v>
      </c>
      <c r="F7" s="40" t="s">
        <v>1843</v>
      </c>
      <c r="G7" s="1">
        <v>44606</v>
      </c>
      <c r="H7" s="6" t="s">
        <v>1284</v>
      </c>
      <c r="I7" s="2" t="s">
        <v>101</v>
      </c>
      <c r="J7" s="2" t="s">
        <v>952</v>
      </c>
      <c r="K7" s="3">
        <v>63104580</v>
      </c>
      <c r="L7" s="9">
        <v>60099600</v>
      </c>
      <c r="M7" s="9">
        <f t="shared" si="1"/>
        <v>60099600</v>
      </c>
      <c r="N7" s="2" t="s">
        <v>1290</v>
      </c>
      <c r="O7" s="2" t="s">
        <v>693</v>
      </c>
      <c r="P7" s="4" t="s">
        <v>69</v>
      </c>
      <c r="Q7" s="3">
        <f t="shared" si="0"/>
        <v>9420</v>
      </c>
      <c r="R7" s="3">
        <v>9420</v>
      </c>
      <c r="S7" s="3"/>
      <c r="T7" s="3"/>
      <c r="U7" s="2" t="s">
        <v>954</v>
      </c>
      <c r="V7" s="1">
        <v>44681</v>
      </c>
      <c r="W7" s="1"/>
      <c r="X7" s="1"/>
      <c r="Y7" s="2" t="s">
        <v>1531</v>
      </c>
    </row>
    <row r="8" spans="1:25" ht="75" customHeight="1" x14ac:dyDescent="0.25">
      <c r="A8" s="35" t="s">
        <v>950</v>
      </c>
      <c r="B8" s="6" t="s">
        <v>896</v>
      </c>
      <c r="C8" s="1">
        <v>44582</v>
      </c>
      <c r="D8" s="4">
        <v>545</v>
      </c>
      <c r="E8" s="6" t="s">
        <v>1851</v>
      </c>
      <c r="F8" s="40" t="s">
        <v>1846</v>
      </c>
      <c r="G8" s="1">
        <v>44606</v>
      </c>
      <c r="H8" s="6" t="s">
        <v>1289</v>
      </c>
      <c r="I8" s="2" t="s">
        <v>101</v>
      </c>
      <c r="J8" s="2" t="s">
        <v>949</v>
      </c>
      <c r="K8" s="3">
        <v>118766736</v>
      </c>
      <c r="L8" s="9">
        <f>K8</f>
        <v>118766736</v>
      </c>
      <c r="M8" s="9">
        <f t="shared" si="1"/>
        <v>118766736</v>
      </c>
      <c r="N8" s="2" t="s">
        <v>1291</v>
      </c>
      <c r="O8" s="2" t="s">
        <v>102</v>
      </c>
      <c r="P8" s="4" t="s">
        <v>49</v>
      </c>
      <c r="Q8" s="3">
        <f t="shared" si="0"/>
        <v>192</v>
      </c>
      <c r="R8" s="3">
        <v>192</v>
      </c>
      <c r="S8" s="3"/>
      <c r="T8" s="3"/>
      <c r="U8" s="2" t="s">
        <v>951</v>
      </c>
      <c r="V8" s="1">
        <v>44682</v>
      </c>
      <c r="W8" s="1"/>
      <c r="X8" s="1"/>
      <c r="Y8" s="2" t="s">
        <v>94</v>
      </c>
    </row>
    <row r="9" spans="1:25" ht="173.25" customHeight="1" x14ac:dyDescent="0.25">
      <c r="A9" s="35" t="s">
        <v>900</v>
      </c>
      <c r="B9" s="6" t="s">
        <v>897</v>
      </c>
      <c r="C9" s="1">
        <v>44582</v>
      </c>
      <c r="D9" s="4">
        <v>545</v>
      </c>
      <c r="E9" s="6" t="s">
        <v>641</v>
      </c>
      <c r="F9" s="2" t="s">
        <v>641</v>
      </c>
      <c r="G9" s="1" t="s">
        <v>641</v>
      </c>
      <c r="H9" s="4" t="s">
        <v>641</v>
      </c>
      <c r="I9" s="2" t="s">
        <v>641</v>
      </c>
      <c r="J9" s="2" t="s">
        <v>899</v>
      </c>
      <c r="K9" s="3"/>
      <c r="L9" s="9">
        <f>K9</f>
        <v>0</v>
      </c>
      <c r="M9" s="9">
        <f t="shared" si="1"/>
        <v>0</v>
      </c>
      <c r="N9" s="2"/>
      <c r="O9" s="2"/>
      <c r="P9" s="4" t="s">
        <v>78</v>
      </c>
      <c r="Q9" s="3">
        <f t="shared" si="0"/>
        <v>32350</v>
      </c>
      <c r="R9" s="3">
        <v>32350</v>
      </c>
      <c r="S9" s="3"/>
      <c r="T9" s="3"/>
      <c r="U9" s="2" t="s">
        <v>901</v>
      </c>
      <c r="V9" s="1">
        <v>44621</v>
      </c>
      <c r="W9" s="1"/>
      <c r="X9" s="1"/>
      <c r="Y9" s="2"/>
    </row>
    <row r="10" spans="1:25" ht="283.5" x14ac:dyDescent="0.25">
      <c r="A10" s="35" t="s">
        <v>942</v>
      </c>
      <c r="B10" s="6" t="s">
        <v>941</v>
      </c>
      <c r="C10" s="1">
        <v>44582</v>
      </c>
      <c r="D10" s="4">
        <v>545</v>
      </c>
      <c r="E10" s="6" t="s">
        <v>1855</v>
      </c>
      <c r="F10" s="40" t="s">
        <v>1854</v>
      </c>
      <c r="G10" s="1">
        <v>44606</v>
      </c>
      <c r="H10" s="6" t="s">
        <v>1292</v>
      </c>
      <c r="I10" s="2" t="s">
        <v>101</v>
      </c>
      <c r="J10" s="2" t="s">
        <v>940</v>
      </c>
      <c r="K10" s="3">
        <v>53257050</v>
      </c>
      <c r="L10" s="9">
        <v>50721000</v>
      </c>
      <c r="M10" s="9">
        <f t="shared" si="1"/>
        <v>50721000</v>
      </c>
      <c r="N10" s="2" t="s">
        <v>1290</v>
      </c>
      <c r="O10" s="2" t="s">
        <v>693</v>
      </c>
      <c r="P10" s="4" t="s">
        <v>69</v>
      </c>
      <c r="Q10" s="3">
        <f t="shared" si="0"/>
        <v>3180</v>
      </c>
      <c r="R10" s="3">
        <v>3180</v>
      </c>
      <c r="S10" s="3"/>
      <c r="T10" s="3"/>
      <c r="U10" s="2" t="s">
        <v>943</v>
      </c>
      <c r="V10" s="1">
        <v>44681</v>
      </c>
      <c r="W10" s="1"/>
      <c r="X10" s="1"/>
      <c r="Y10" s="2" t="s">
        <v>1531</v>
      </c>
    </row>
    <row r="11" spans="1:25" ht="362.25" x14ac:dyDescent="0.25">
      <c r="A11" s="35" t="s">
        <v>938</v>
      </c>
      <c r="B11" s="6" t="s">
        <v>937</v>
      </c>
      <c r="C11" s="1">
        <v>44582</v>
      </c>
      <c r="D11" s="4">
        <v>545</v>
      </c>
      <c r="E11" s="6" t="s">
        <v>1857</v>
      </c>
      <c r="F11" s="40" t="s">
        <v>1856</v>
      </c>
      <c r="G11" s="1">
        <v>44606</v>
      </c>
      <c r="H11" s="4" t="s">
        <v>1814</v>
      </c>
      <c r="I11" s="2" t="s">
        <v>101</v>
      </c>
      <c r="J11" s="2" t="s">
        <v>936</v>
      </c>
      <c r="K11" s="3">
        <v>53046475.350000001</v>
      </c>
      <c r="L11" s="9">
        <f t="shared" ref="L11:M20" si="2">K11</f>
        <v>53046475.350000001</v>
      </c>
      <c r="M11" s="9">
        <f t="shared" si="1"/>
        <v>53046475.350000001</v>
      </c>
      <c r="N11" s="2" t="s">
        <v>1294</v>
      </c>
      <c r="O11" s="2" t="s">
        <v>1295</v>
      </c>
      <c r="P11" s="4" t="s">
        <v>812</v>
      </c>
      <c r="Q11" s="3">
        <f t="shared" si="0"/>
        <v>2055</v>
      </c>
      <c r="R11" s="3">
        <v>2055</v>
      </c>
      <c r="S11" s="3"/>
      <c r="T11" s="3"/>
      <c r="U11" s="2" t="s">
        <v>939</v>
      </c>
      <c r="V11" s="1">
        <v>44621</v>
      </c>
      <c r="W11" s="1"/>
      <c r="X11" s="1"/>
      <c r="Y11" s="2" t="s">
        <v>1531</v>
      </c>
    </row>
    <row r="12" spans="1:25" ht="94.5" customHeight="1" x14ac:dyDescent="0.25">
      <c r="A12" s="35" t="s">
        <v>934</v>
      </c>
      <c r="B12" s="6" t="s">
        <v>933</v>
      </c>
      <c r="C12" s="1">
        <v>44582</v>
      </c>
      <c r="D12" s="4">
        <v>545</v>
      </c>
      <c r="E12" s="6" t="s">
        <v>1859</v>
      </c>
      <c r="F12" s="40" t="s">
        <v>1858</v>
      </c>
      <c r="G12" s="1">
        <v>44606</v>
      </c>
      <c r="H12" s="4" t="s">
        <v>1815</v>
      </c>
      <c r="I12" s="2" t="s">
        <v>101</v>
      </c>
      <c r="J12" s="2" t="s">
        <v>932</v>
      </c>
      <c r="K12" s="3">
        <v>111074134.59999999</v>
      </c>
      <c r="L12" s="9">
        <f t="shared" si="2"/>
        <v>111074134.59999999</v>
      </c>
      <c r="M12" s="9">
        <f t="shared" si="1"/>
        <v>111074134.59999999</v>
      </c>
      <c r="N12" s="2" t="s">
        <v>1296</v>
      </c>
      <c r="O12" s="2" t="s">
        <v>153</v>
      </c>
      <c r="P12" s="4" t="s">
        <v>49</v>
      </c>
      <c r="Q12" s="3">
        <f t="shared" si="0"/>
        <v>5980</v>
      </c>
      <c r="R12" s="3">
        <v>5980</v>
      </c>
      <c r="S12" s="3"/>
      <c r="T12" s="3"/>
      <c r="U12" s="2" t="s">
        <v>935</v>
      </c>
      <c r="V12" s="1">
        <v>44621</v>
      </c>
      <c r="W12" s="1"/>
      <c r="X12" s="1"/>
      <c r="Y12" s="2" t="s">
        <v>1531</v>
      </c>
    </row>
    <row r="13" spans="1:25" ht="299.25" x14ac:dyDescent="0.25">
      <c r="A13" s="35" t="s">
        <v>930</v>
      </c>
      <c r="B13" s="6" t="s">
        <v>928</v>
      </c>
      <c r="C13" s="1">
        <v>44582</v>
      </c>
      <c r="D13" s="4">
        <v>545</v>
      </c>
      <c r="E13" s="6" t="s">
        <v>1861</v>
      </c>
      <c r="F13" s="40" t="s">
        <v>1860</v>
      </c>
      <c r="G13" s="1">
        <v>44606</v>
      </c>
      <c r="H13" s="4" t="s">
        <v>1816</v>
      </c>
      <c r="I13" s="2" t="s">
        <v>1293</v>
      </c>
      <c r="J13" s="2" t="s">
        <v>929</v>
      </c>
      <c r="K13" s="3">
        <v>232122721.59999999</v>
      </c>
      <c r="L13" s="9">
        <f t="shared" si="2"/>
        <v>232122721.59999999</v>
      </c>
      <c r="M13" s="9">
        <f t="shared" si="1"/>
        <v>232122721.59999999</v>
      </c>
      <c r="N13" s="2" t="s">
        <v>1297</v>
      </c>
      <c r="O13" s="2" t="s">
        <v>707</v>
      </c>
      <c r="P13" s="4" t="s">
        <v>78</v>
      </c>
      <c r="Q13" s="3">
        <f t="shared" si="0"/>
        <v>21560</v>
      </c>
      <c r="R13" s="3">
        <v>15820</v>
      </c>
      <c r="S13" s="3">
        <v>5740</v>
      </c>
      <c r="T13" s="3"/>
      <c r="U13" s="2" t="s">
        <v>931</v>
      </c>
      <c r="V13" s="1">
        <v>44621</v>
      </c>
      <c r="W13" s="1">
        <v>44682</v>
      </c>
      <c r="X13" s="1"/>
      <c r="Y13" s="2" t="s">
        <v>94</v>
      </c>
    </row>
    <row r="14" spans="1:25" ht="315" x14ac:dyDescent="0.25">
      <c r="A14" s="35" t="s">
        <v>926</v>
      </c>
      <c r="B14" s="6" t="s">
        <v>925</v>
      </c>
      <c r="C14" s="1">
        <v>44582</v>
      </c>
      <c r="D14" s="4">
        <v>545</v>
      </c>
      <c r="E14" s="6" t="s">
        <v>1863</v>
      </c>
      <c r="F14" s="40" t="s">
        <v>1862</v>
      </c>
      <c r="G14" s="1">
        <v>44606</v>
      </c>
      <c r="H14" s="4" t="s">
        <v>1660</v>
      </c>
      <c r="I14" s="2" t="s">
        <v>1293</v>
      </c>
      <c r="J14" s="2" t="s">
        <v>921</v>
      </c>
      <c r="K14" s="3">
        <v>230615431.19999999</v>
      </c>
      <c r="L14" s="9">
        <f t="shared" si="2"/>
        <v>230615431.19999999</v>
      </c>
      <c r="M14" s="9">
        <f t="shared" si="1"/>
        <v>230615431.19999999</v>
      </c>
      <c r="N14" s="2" t="s">
        <v>1297</v>
      </c>
      <c r="O14" s="2" t="s">
        <v>707</v>
      </c>
      <c r="P14" s="4" t="s">
        <v>78</v>
      </c>
      <c r="Q14" s="3">
        <f t="shared" si="0"/>
        <v>21420</v>
      </c>
      <c r="R14" s="3">
        <v>15540</v>
      </c>
      <c r="S14" s="51">
        <v>5880</v>
      </c>
      <c r="T14" s="3"/>
      <c r="U14" s="2" t="s">
        <v>927</v>
      </c>
      <c r="V14" s="1">
        <v>44621</v>
      </c>
      <c r="W14" s="1">
        <v>44682</v>
      </c>
      <c r="X14" s="1"/>
      <c r="Y14" s="2" t="s">
        <v>94</v>
      </c>
    </row>
    <row r="15" spans="1:25" ht="315" x14ac:dyDescent="0.25">
      <c r="A15" s="35" t="s">
        <v>923</v>
      </c>
      <c r="B15" s="6" t="s">
        <v>922</v>
      </c>
      <c r="C15" s="1">
        <v>44582</v>
      </c>
      <c r="D15" s="4">
        <v>545</v>
      </c>
      <c r="E15" s="6" t="s">
        <v>1865</v>
      </c>
      <c r="F15" s="40" t="s">
        <v>1864</v>
      </c>
      <c r="G15" s="1">
        <v>44606</v>
      </c>
      <c r="H15" s="4" t="s">
        <v>1661</v>
      </c>
      <c r="I15" s="2" t="s">
        <v>1293</v>
      </c>
      <c r="J15" s="2" t="s">
        <v>921</v>
      </c>
      <c r="K15" s="3">
        <v>259253948.80000001</v>
      </c>
      <c r="L15" s="9">
        <f t="shared" si="2"/>
        <v>259253948.80000001</v>
      </c>
      <c r="M15" s="9">
        <f t="shared" si="2"/>
        <v>259253948.80000001</v>
      </c>
      <c r="N15" s="2" t="s">
        <v>1297</v>
      </c>
      <c r="O15" s="2" t="s">
        <v>707</v>
      </c>
      <c r="P15" s="4" t="s">
        <v>78</v>
      </c>
      <c r="Q15" s="3">
        <f t="shared" si="0"/>
        <v>24080</v>
      </c>
      <c r="R15" s="3">
        <v>17640</v>
      </c>
      <c r="S15" s="3">
        <v>6440</v>
      </c>
      <c r="T15" s="3"/>
      <c r="U15" s="2" t="s">
        <v>924</v>
      </c>
      <c r="V15" s="1">
        <v>44621</v>
      </c>
      <c r="W15" s="1">
        <v>44682</v>
      </c>
      <c r="X15" s="1"/>
      <c r="Y15" s="2" t="s">
        <v>94</v>
      </c>
    </row>
    <row r="16" spans="1:25" ht="173.25" x14ac:dyDescent="0.25">
      <c r="A16" s="35" t="s">
        <v>903</v>
      </c>
      <c r="B16" s="6" t="s">
        <v>902</v>
      </c>
      <c r="C16" s="1">
        <v>44582</v>
      </c>
      <c r="D16" s="4">
        <v>545</v>
      </c>
      <c r="E16" s="6" t="s">
        <v>641</v>
      </c>
      <c r="F16" s="2" t="s">
        <v>641</v>
      </c>
      <c r="G16" s="1"/>
      <c r="H16" s="4" t="s">
        <v>641</v>
      </c>
      <c r="I16" s="2" t="s">
        <v>641</v>
      </c>
      <c r="J16" s="2" t="s">
        <v>904</v>
      </c>
      <c r="K16" s="3"/>
      <c r="L16" s="9">
        <f t="shared" si="2"/>
        <v>0</v>
      </c>
      <c r="M16" s="9">
        <f t="shared" si="2"/>
        <v>0</v>
      </c>
      <c r="N16" s="2"/>
      <c r="O16" s="2"/>
      <c r="P16" s="4" t="s">
        <v>812</v>
      </c>
      <c r="Q16" s="3">
        <f t="shared" si="0"/>
        <v>1197.722</v>
      </c>
      <c r="R16" s="3">
        <v>1197.722</v>
      </c>
      <c r="S16" s="3"/>
      <c r="T16" s="3"/>
      <c r="U16" s="2" t="s">
        <v>905</v>
      </c>
      <c r="V16" s="1">
        <v>44621</v>
      </c>
      <c r="W16" s="1"/>
      <c r="X16" s="1"/>
      <c r="Y16" s="2"/>
    </row>
    <row r="17" spans="1:25" ht="409.5" x14ac:dyDescent="0.25">
      <c r="A17" s="35" t="s">
        <v>920</v>
      </c>
      <c r="B17" s="6" t="s">
        <v>919</v>
      </c>
      <c r="C17" s="1">
        <v>44582</v>
      </c>
      <c r="D17" s="4">
        <v>545</v>
      </c>
      <c r="E17" s="6" t="s">
        <v>1869</v>
      </c>
      <c r="F17" s="40" t="s">
        <v>1868</v>
      </c>
      <c r="G17" s="1">
        <v>44606</v>
      </c>
      <c r="H17" s="4" t="s">
        <v>1300</v>
      </c>
      <c r="I17" s="2" t="s">
        <v>101</v>
      </c>
      <c r="J17" s="2" t="s">
        <v>918</v>
      </c>
      <c r="K17" s="3">
        <v>229222370.40000001</v>
      </c>
      <c r="L17" s="9">
        <f t="shared" si="2"/>
        <v>229222370.40000001</v>
      </c>
      <c r="M17" s="9">
        <f t="shared" si="2"/>
        <v>229222370.40000001</v>
      </c>
      <c r="N17" s="2" t="s">
        <v>1294</v>
      </c>
      <c r="O17" s="2" t="s">
        <v>1295</v>
      </c>
      <c r="P17" s="4" t="s">
        <v>812</v>
      </c>
      <c r="Q17" s="3">
        <f t="shared" si="0"/>
        <v>8880</v>
      </c>
      <c r="R17" s="3">
        <v>8880</v>
      </c>
      <c r="S17" s="3"/>
      <c r="T17" s="3"/>
      <c r="U17" s="2" t="s">
        <v>962</v>
      </c>
      <c r="V17" s="1">
        <v>44621</v>
      </c>
      <c r="W17" s="1"/>
      <c r="X17" s="1"/>
      <c r="Y17" s="2" t="s">
        <v>1531</v>
      </c>
    </row>
    <row r="18" spans="1:25" ht="409.5" x14ac:dyDescent="0.25">
      <c r="A18" s="35" t="s">
        <v>914</v>
      </c>
      <c r="B18" s="6" t="s">
        <v>913</v>
      </c>
      <c r="C18" s="1">
        <v>44582</v>
      </c>
      <c r="D18" s="4">
        <v>545</v>
      </c>
      <c r="E18" s="6" t="s">
        <v>1871</v>
      </c>
      <c r="F18" s="40" t="s">
        <v>1870</v>
      </c>
      <c r="G18" s="1">
        <v>44606</v>
      </c>
      <c r="H18" s="4" t="s">
        <v>1301</v>
      </c>
      <c r="I18" s="2" t="s">
        <v>101</v>
      </c>
      <c r="J18" s="2" t="s">
        <v>912</v>
      </c>
      <c r="K18" s="3">
        <v>39997320</v>
      </c>
      <c r="L18" s="9">
        <f t="shared" si="2"/>
        <v>39997320</v>
      </c>
      <c r="M18" s="9">
        <f t="shared" si="2"/>
        <v>39997320</v>
      </c>
      <c r="N18" s="2" t="s">
        <v>1302</v>
      </c>
      <c r="O18" s="2" t="s">
        <v>1303</v>
      </c>
      <c r="P18" s="4" t="s">
        <v>59</v>
      </c>
      <c r="Q18" s="3">
        <f t="shared" si="0"/>
        <v>47100</v>
      </c>
      <c r="R18" s="3">
        <v>47100</v>
      </c>
      <c r="S18" s="3"/>
      <c r="T18" s="3"/>
      <c r="U18" s="2" t="s">
        <v>963</v>
      </c>
      <c r="V18" s="1">
        <v>44621</v>
      </c>
      <c r="W18" s="1"/>
      <c r="X18" s="1"/>
      <c r="Y18" s="2" t="s">
        <v>1531</v>
      </c>
    </row>
    <row r="19" spans="1:25" ht="362.25" customHeight="1" x14ac:dyDescent="0.25">
      <c r="A19" s="35" t="s">
        <v>967</v>
      </c>
      <c r="B19" s="6" t="s">
        <v>966</v>
      </c>
      <c r="C19" s="1">
        <v>44589</v>
      </c>
      <c r="D19" s="4">
        <v>545</v>
      </c>
      <c r="E19" s="6" t="s">
        <v>2199</v>
      </c>
      <c r="F19" s="40" t="s">
        <v>1888</v>
      </c>
      <c r="G19" s="1">
        <v>44613</v>
      </c>
      <c r="H19" s="4" t="s">
        <v>1468</v>
      </c>
      <c r="I19" s="2" t="s">
        <v>977</v>
      </c>
      <c r="J19" s="2" t="s">
        <v>821</v>
      </c>
      <c r="K19" s="3">
        <v>61287226</v>
      </c>
      <c r="L19" s="9">
        <f t="shared" si="2"/>
        <v>61287226</v>
      </c>
      <c r="M19" s="9">
        <f t="shared" si="2"/>
        <v>61287226</v>
      </c>
      <c r="N19" s="2" t="s">
        <v>1469</v>
      </c>
      <c r="O19" s="2" t="s">
        <v>1470</v>
      </c>
      <c r="P19" s="4" t="s">
        <v>812</v>
      </c>
      <c r="Q19" s="3">
        <f t="shared" si="0"/>
        <v>184</v>
      </c>
      <c r="R19" s="3">
        <v>184</v>
      </c>
      <c r="S19" s="3"/>
      <c r="T19" s="3"/>
      <c r="U19" s="2" t="s">
        <v>822</v>
      </c>
      <c r="V19" s="1">
        <v>44621</v>
      </c>
      <c r="W19" s="1"/>
      <c r="X19" s="1"/>
      <c r="Y19" s="2" t="s">
        <v>1531</v>
      </c>
    </row>
    <row r="20" spans="1:25" ht="252" customHeight="1" x14ac:dyDescent="0.25">
      <c r="A20" s="35" t="s">
        <v>965</v>
      </c>
      <c r="B20" s="6" t="s">
        <v>964</v>
      </c>
      <c r="C20" s="1">
        <v>44589</v>
      </c>
      <c r="D20" s="4">
        <v>545</v>
      </c>
      <c r="E20" s="6" t="s">
        <v>641</v>
      </c>
      <c r="F20" s="2" t="s">
        <v>641</v>
      </c>
      <c r="G20" s="1" t="s">
        <v>641</v>
      </c>
      <c r="H20" s="4" t="s">
        <v>641</v>
      </c>
      <c r="I20" s="2" t="s">
        <v>641</v>
      </c>
      <c r="J20" s="2" t="s">
        <v>819</v>
      </c>
      <c r="K20" s="3"/>
      <c r="L20" s="9">
        <f t="shared" si="2"/>
        <v>0</v>
      </c>
      <c r="M20" s="9">
        <f t="shared" si="2"/>
        <v>0</v>
      </c>
      <c r="N20" s="2"/>
      <c r="O20" s="2"/>
      <c r="P20" s="4" t="s">
        <v>49</v>
      </c>
      <c r="Q20" s="3">
        <f t="shared" si="0"/>
        <v>90</v>
      </c>
      <c r="R20" s="3">
        <v>90</v>
      </c>
      <c r="S20" s="3"/>
      <c r="T20" s="3"/>
      <c r="U20" s="2" t="s">
        <v>820</v>
      </c>
      <c r="V20" s="1">
        <v>44640</v>
      </c>
      <c r="W20" s="1"/>
      <c r="X20" s="1"/>
      <c r="Y20" s="2"/>
    </row>
    <row r="21" spans="1:25" ht="126" customHeight="1" x14ac:dyDescent="0.25">
      <c r="A21" s="35" t="s">
        <v>1276</v>
      </c>
      <c r="B21" s="6" t="s">
        <v>1275</v>
      </c>
      <c r="C21" s="1">
        <v>44603</v>
      </c>
      <c r="D21" s="4">
        <v>545</v>
      </c>
      <c r="E21" s="6" t="s">
        <v>2222</v>
      </c>
      <c r="F21" s="40" t="s">
        <v>2221</v>
      </c>
      <c r="G21" s="1">
        <v>44624</v>
      </c>
      <c r="H21" s="6" t="s">
        <v>1616</v>
      </c>
      <c r="I21" s="2" t="s">
        <v>101</v>
      </c>
      <c r="J21" s="2" t="s">
        <v>1050</v>
      </c>
      <c r="K21" s="3">
        <v>281881563.60000002</v>
      </c>
      <c r="L21" s="9">
        <f t="shared" ref="L21:M29" si="3">K21</f>
        <v>281881563.60000002</v>
      </c>
      <c r="M21" s="9">
        <f t="shared" si="3"/>
        <v>281881563.60000002</v>
      </c>
      <c r="N21" s="2" t="s">
        <v>1294</v>
      </c>
      <c r="O21" s="2" t="s">
        <v>1295</v>
      </c>
      <c r="P21" s="4" t="s">
        <v>812</v>
      </c>
      <c r="Q21" s="3">
        <f t="shared" ref="Q21:Q32" si="4">R21+S21+T21</f>
        <v>10920</v>
      </c>
      <c r="R21" s="3">
        <v>7650</v>
      </c>
      <c r="S21" s="3">
        <v>3270</v>
      </c>
      <c r="T21" s="3"/>
      <c r="U21" s="2" t="s">
        <v>1623</v>
      </c>
      <c r="V21" s="1">
        <v>44652</v>
      </c>
      <c r="W21" s="1">
        <v>44696</v>
      </c>
      <c r="X21" s="1"/>
      <c r="Y21" s="2" t="s">
        <v>94</v>
      </c>
    </row>
    <row r="22" spans="1:25" ht="393.75" x14ac:dyDescent="0.25">
      <c r="A22" s="35" t="s">
        <v>1269</v>
      </c>
      <c r="B22" s="6" t="s">
        <v>1270</v>
      </c>
      <c r="C22" s="1">
        <v>44603</v>
      </c>
      <c r="D22" s="4">
        <v>545</v>
      </c>
      <c r="E22" s="6" t="s">
        <v>2231</v>
      </c>
      <c r="F22" s="40" t="s">
        <v>2230</v>
      </c>
      <c r="G22" s="1">
        <v>44624</v>
      </c>
      <c r="H22" s="6" t="s">
        <v>1618</v>
      </c>
      <c r="I22" s="2" t="s">
        <v>101</v>
      </c>
      <c r="J22" s="2" t="s">
        <v>1052</v>
      </c>
      <c r="K22" s="3">
        <v>292723615.80000001</v>
      </c>
      <c r="L22" s="9">
        <f t="shared" si="3"/>
        <v>292723615.80000001</v>
      </c>
      <c r="M22" s="9">
        <f t="shared" si="3"/>
        <v>292723615.80000001</v>
      </c>
      <c r="N22" s="2" t="s">
        <v>1294</v>
      </c>
      <c r="O22" s="2" t="s">
        <v>1295</v>
      </c>
      <c r="P22" s="4" t="s">
        <v>812</v>
      </c>
      <c r="Q22" s="3">
        <f t="shared" si="4"/>
        <v>11340</v>
      </c>
      <c r="R22" s="3">
        <v>6780</v>
      </c>
      <c r="S22" s="3">
        <v>4560</v>
      </c>
      <c r="T22" s="3"/>
      <c r="U22" s="2" t="s">
        <v>1625</v>
      </c>
      <c r="V22" s="1">
        <v>44666</v>
      </c>
      <c r="W22" s="1">
        <v>44701</v>
      </c>
      <c r="X22" s="1"/>
      <c r="Y22" s="2" t="s">
        <v>94</v>
      </c>
    </row>
    <row r="23" spans="1:25" ht="409.5" x14ac:dyDescent="0.25">
      <c r="A23" s="35" t="s">
        <v>1267</v>
      </c>
      <c r="B23" s="6" t="s">
        <v>1268</v>
      </c>
      <c r="C23" s="1">
        <v>44603</v>
      </c>
      <c r="D23" s="4">
        <v>545</v>
      </c>
      <c r="E23" s="6" t="s">
        <v>2364</v>
      </c>
      <c r="F23" s="40" t="s">
        <v>2232</v>
      </c>
      <c r="G23" s="1">
        <v>44624</v>
      </c>
      <c r="H23" s="6" t="s">
        <v>1619</v>
      </c>
      <c r="I23" s="2" t="s">
        <v>101</v>
      </c>
      <c r="J23" s="2" t="s">
        <v>1052</v>
      </c>
      <c r="K23" s="3">
        <v>281882000.39999998</v>
      </c>
      <c r="L23" s="9">
        <v>258262766.84999999</v>
      </c>
      <c r="M23" s="9">
        <f t="shared" si="3"/>
        <v>258262766.84999999</v>
      </c>
      <c r="N23" s="2" t="s">
        <v>1294</v>
      </c>
      <c r="O23" s="2" t="s">
        <v>1295</v>
      </c>
      <c r="P23" s="4" t="s">
        <v>812</v>
      </c>
      <c r="Q23" s="3">
        <f t="shared" si="4"/>
        <v>10005</v>
      </c>
      <c r="R23" s="3">
        <v>6030</v>
      </c>
      <c r="S23" s="3">
        <v>3975</v>
      </c>
      <c r="T23" s="3"/>
      <c r="U23" s="2" t="s">
        <v>1626</v>
      </c>
      <c r="V23" s="1">
        <v>44666</v>
      </c>
      <c r="W23" s="1">
        <v>44701</v>
      </c>
      <c r="X23" s="1"/>
      <c r="Y23" s="2" t="s">
        <v>94</v>
      </c>
    </row>
    <row r="24" spans="1:25" ht="126" customHeight="1" x14ac:dyDescent="0.25">
      <c r="A24" s="35" t="s">
        <v>1265</v>
      </c>
      <c r="B24" s="6" t="s">
        <v>1266</v>
      </c>
      <c r="C24" s="1">
        <v>44603</v>
      </c>
      <c r="D24" s="4">
        <v>545</v>
      </c>
      <c r="E24" s="6" t="s">
        <v>2234</v>
      </c>
      <c r="F24" s="40" t="s">
        <v>2233</v>
      </c>
      <c r="G24" s="1">
        <v>44624</v>
      </c>
      <c r="H24" s="6" t="s">
        <v>1620</v>
      </c>
      <c r="I24" s="2" t="s">
        <v>101</v>
      </c>
      <c r="J24" s="2" t="s">
        <v>1050</v>
      </c>
      <c r="K24" s="3">
        <v>264844765.80000001</v>
      </c>
      <c r="L24" s="9">
        <f t="shared" si="3"/>
        <v>264844765.80000001</v>
      </c>
      <c r="M24" s="9">
        <f t="shared" si="3"/>
        <v>264844765.80000001</v>
      </c>
      <c r="N24" s="2" t="s">
        <v>1294</v>
      </c>
      <c r="O24" s="2" t="s">
        <v>1295</v>
      </c>
      <c r="P24" s="4" t="s">
        <v>812</v>
      </c>
      <c r="Q24" s="3">
        <f t="shared" si="4"/>
        <v>10260</v>
      </c>
      <c r="R24" s="3">
        <v>7200</v>
      </c>
      <c r="S24" s="3">
        <v>3060</v>
      </c>
      <c r="T24" s="3"/>
      <c r="U24" s="2" t="s">
        <v>1627</v>
      </c>
      <c r="V24" s="1">
        <v>44652</v>
      </c>
      <c r="W24" s="1">
        <v>44696</v>
      </c>
      <c r="X24" s="1"/>
      <c r="Y24" s="2" t="s">
        <v>94</v>
      </c>
    </row>
    <row r="25" spans="1:25" ht="299.25" x14ac:dyDescent="0.25">
      <c r="A25" s="35" t="s">
        <v>1256</v>
      </c>
      <c r="B25" s="6" t="s">
        <v>1257</v>
      </c>
      <c r="C25" s="1">
        <v>44603</v>
      </c>
      <c r="D25" s="4">
        <v>545</v>
      </c>
      <c r="E25" s="6" t="s">
        <v>2379</v>
      </c>
      <c r="F25" s="40" t="s">
        <v>2378</v>
      </c>
      <c r="G25" s="1">
        <v>44624</v>
      </c>
      <c r="H25" s="6" t="s">
        <v>1820</v>
      </c>
      <c r="I25" s="2" t="s">
        <v>101</v>
      </c>
      <c r="J25" s="2" t="s">
        <v>1050</v>
      </c>
      <c r="K25" s="3">
        <v>291174362.39999998</v>
      </c>
      <c r="L25" s="9">
        <f t="shared" si="3"/>
        <v>291174362.39999998</v>
      </c>
      <c r="M25" s="9">
        <f t="shared" si="3"/>
        <v>291174362.39999998</v>
      </c>
      <c r="N25" s="2" t="s">
        <v>1294</v>
      </c>
      <c r="O25" s="2" t="s">
        <v>1295</v>
      </c>
      <c r="P25" s="4" t="s">
        <v>812</v>
      </c>
      <c r="Q25" s="3">
        <f t="shared" si="4"/>
        <v>11280</v>
      </c>
      <c r="R25" s="3">
        <v>7860</v>
      </c>
      <c r="S25" s="3">
        <v>3420</v>
      </c>
      <c r="T25" s="3"/>
      <c r="U25" s="2" t="s">
        <v>1629</v>
      </c>
      <c r="V25" s="1">
        <v>44652</v>
      </c>
      <c r="W25" s="1">
        <v>44696</v>
      </c>
      <c r="X25" s="1"/>
      <c r="Y25" s="2" t="s">
        <v>94</v>
      </c>
    </row>
    <row r="26" spans="1:25" ht="126" x14ac:dyDescent="0.25">
      <c r="A26" s="35" t="s">
        <v>1250</v>
      </c>
      <c r="B26" s="6" t="s">
        <v>1259</v>
      </c>
      <c r="C26" s="1">
        <v>44603</v>
      </c>
      <c r="D26" s="4">
        <v>545</v>
      </c>
      <c r="E26" s="6" t="s">
        <v>2385</v>
      </c>
      <c r="F26" s="40" t="s">
        <v>2384</v>
      </c>
      <c r="G26" s="1">
        <v>44624</v>
      </c>
      <c r="H26" s="6" t="s">
        <v>1632</v>
      </c>
      <c r="I26" s="2" t="s">
        <v>101</v>
      </c>
      <c r="J26" s="2" t="s">
        <v>1050</v>
      </c>
      <c r="K26" s="3">
        <v>258649566.59999999</v>
      </c>
      <c r="L26" s="9">
        <f t="shared" si="3"/>
        <v>258649566.59999999</v>
      </c>
      <c r="M26" s="9">
        <f t="shared" si="3"/>
        <v>258649566.59999999</v>
      </c>
      <c r="N26" s="2" t="s">
        <v>1294</v>
      </c>
      <c r="O26" s="2" t="s">
        <v>1295</v>
      </c>
      <c r="P26" s="4"/>
      <c r="Q26" s="3">
        <f t="shared" si="4"/>
        <v>10020</v>
      </c>
      <c r="R26" s="3">
        <v>6990</v>
      </c>
      <c r="S26" s="3">
        <v>3030</v>
      </c>
      <c r="T26" s="3"/>
      <c r="U26" s="2" t="s">
        <v>1251</v>
      </c>
      <c r="V26" s="1">
        <v>44652</v>
      </c>
      <c r="W26" s="1">
        <v>44696</v>
      </c>
      <c r="X26" s="1"/>
      <c r="Y26" s="2" t="s">
        <v>94</v>
      </c>
    </row>
    <row r="27" spans="1:25" ht="110.25" customHeight="1" x14ac:dyDescent="0.25">
      <c r="A27" s="35" t="s">
        <v>1342</v>
      </c>
      <c r="B27" s="6" t="s">
        <v>1341</v>
      </c>
      <c r="C27" s="1">
        <v>44606</v>
      </c>
      <c r="D27" s="4">
        <v>545</v>
      </c>
      <c r="E27" s="6" t="s">
        <v>2393</v>
      </c>
      <c r="F27" s="40" t="s">
        <v>2392</v>
      </c>
      <c r="G27" s="1">
        <v>44634</v>
      </c>
      <c r="H27" s="6" t="s">
        <v>1781</v>
      </c>
      <c r="I27" s="2" t="s">
        <v>101</v>
      </c>
      <c r="J27" s="2" t="s">
        <v>918</v>
      </c>
      <c r="K27" s="3">
        <v>274137564.60000002</v>
      </c>
      <c r="L27" s="9">
        <f t="shared" si="3"/>
        <v>274137564.60000002</v>
      </c>
      <c r="M27" s="9">
        <f t="shared" si="3"/>
        <v>274137564.60000002</v>
      </c>
      <c r="N27" s="2" t="s">
        <v>1294</v>
      </c>
      <c r="O27" s="2" t="s">
        <v>1295</v>
      </c>
      <c r="P27" s="4" t="s">
        <v>812</v>
      </c>
      <c r="Q27" s="3">
        <f t="shared" si="4"/>
        <v>10620</v>
      </c>
      <c r="R27" s="3">
        <v>7410</v>
      </c>
      <c r="S27" s="3">
        <v>3210</v>
      </c>
      <c r="T27" s="3"/>
      <c r="U27" s="2" t="s">
        <v>1760</v>
      </c>
      <c r="V27" s="1">
        <v>44652</v>
      </c>
      <c r="W27" s="1">
        <v>44696</v>
      </c>
      <c r="X27" s="1"/>
      <c r="Y27" s="2" t="s">
        <v>94</v>
      </c>
    </row>
    <row r="28" spans="1:25" ht="78.75" customHeight="1" x14ac:dyDescent="0.25">
      <c r="A28" s="35" t="s">
        <v>1340</v>
      </c>
      <c r="B28" s="6" t="s">
        <v>1339</v>
      </c>
      <c r="C28" s="1">
        <v>44606</v>
      </c>
      <c r="D28" s="4">
        <v>545</v>
      </c>
      <c r="E28" s="6" t="s">
        <v>2395</v>
      </c>
      <c r="F28" s="40" t="s">
        <v>2394</v>
      </c>
      <c r="G28" s="1">
        <v>44634</v>
      </c>
      <c r="H28" s="6" t="s">
        <v>1782</v>
      </c>
      <c r="I28" s="2" t="s">
        <v>101</v>
      </c>
      <c r="J28" s="2" t="s">
        <v>918</v>
      </c>
      <c r="K28" s="3">
        <v>289625562.60000002</v>
      </c>
      <c r="L28" s="9">
        <f t="shared" si="3"/>
        <v>289625562.60000002</v>
      </c>
      <c r="M28" s="9">
        <f t="shared" si="3"/>
        <v>289625562.60000002</v>
      </c>
      <c r="N28" s="2" t="s">
        <v>1294</v>
      </c>
      <c r="O28" s="2" t="s">
        <v>1295</v>
      </c>
      <c r="P28" s="4" t="s">
        <v>812</v>
      </c>
      <c r="Q28" s="3">
        <f t="shared" si="4"/>
        <v>11220</v>
      </c>
      <c r="R28" s="3">
        <v>7860</v>
      </c>
      <c r="S28" s="3">
        <v>3360</v>
      </c>
      <c r="T28" s="3"/>
      <c r="U28" s="2" t="s">
        <v>1761</v>
      </c>
      <c r="V28" s="1">
        <v>44652</v>
      </c>
      <c r="W28" s="1">
        <v>44696</v>
      </c>
      <c r="X28" s="1"/>
      <c r="Y28" s="2" t="s">
        <v>94</v>
      </c>
    </row>
    <row r="29" spans="1:25" ht="252" customHeight="1" x14ac:dyDescent="0.25">
      <c r="A29" s="35" t="s">
        <v>1330</v>
      </c>
      <c r="B29" s="6" t="s">
        <v>1329</v>
      </c>
      <c r="C29" s="1">
        <v>44606</v>
      </c>
      <c r="D29" s="4">
        <v>545</v>
      </c>
      <c r="E29" s="6" t="s">
        <v>2403</v>
      </c>
      <c r="F29" s="40" t="s">
        <v>2402</v>
      </c>
      <c r="G29" s="1">
        <v>44634</v>
      </c>
      <c r="H29" s="4" t="s">
        <v>1792</v>
      </c>
      <c r="I29" s="2" t="s">
        <v>101</v>
      </c>
      <c r="J29" s="2" t="s">
        <v>918</v>
      </c>
      <c r="K29" s="3">
        <v>292723162.19999999</v>
      </c>
      <c r="L29" s="9">
        <f t="shared" si="3"/>
        <v>292723162.19999999</v>
      </c>
      <c r="M29" s="9">
        <f t="shared" si="3"/>
        <v>292723162.19999999</v>
      </c>
      <c r="N29" s="2" t="s">
        <v>1294</v>
      </c>
      <c r="O29" s="2" t="s">
        <v>1295</v>
      </c>
      <c r="P29" s="4" t="s">
        <v>812</v>
      </c>
      <c r="Q29" s="3">
        <f t="shared" si="4"/>
        <v>11340</v>
      </c>
      <c r="R29" s="3">
        <v>7890</v>
      </c>
      <c r="S29" s="3">
        <v>3450</v>
      </c>
      <c r="T29" s="3"/>
      <c r="U29" s="2" t="s">
        <v>1762</v>
      </c>
      <c r="V29" s="1">
        <v>44652</v>
      </c>
      <c r="W29" s="1">
        <v>44696</v>
      </c>
      <c r="X29" s="1"/>
      <c r="Y29" s="2" t="s">
        <v>94</v>
      </c>
    </row>
    <row r="30" spans="1:25" ht="393.75" x14ac:dyDescent="0.25">
      <c r="A30" s="35" t="s">
        <v>1325</v>
      </c>
      <c r="B30" s="6" t="s">
        <v>1326</v>
      </c>
      <c r="C30" s="1">
        <v>44606</v>
      </c>
      <c r="D30" s="4">
        <v>545</v>
      </c>
      <c r="E30" s="6" t="s">
        <v>2405</v>
      </c>
      <c r="F30" s="40" t="s">
        <v>2404</v>
      </c>
      <c r="G30" s="1">
        <v>44629</v>
      </c>
      <c r="H30" s="4" t="s">
        <v>1682</v>
      </c>
      <c r="I30" s="2" t="s">
        <v>719</v>
      </c>
      <c r="J30" s="2" t="s">
        <v>1157</v>
      </c>
      <c r="K30" s="3">
        <v>234459237.59999999</v>
      </c>
      <c r="L30" s="9">
        <f t="shared" ref="L30:M42" si="5">K30</f>
        <v>234459237.59999999</v>
      </c>
      <c r="M30" s="9">
        <f t="shared" si="5"/>
        <v>234459237.59999999</v>
      </c>
      <c r="N30" s="2" t="s">
        <v>1384</v>
      </c>
      <c r="O30" s="2" t="s">
        <v>670</v>
      </c>
      <c r="P30" s="4" t="s">
        <v>69</v>
      </c>
      <c r="Q30" s="3">
        <f t="shared" si="4"/>
        <v>29680</v>
      </c>
      <c r="R30" s="3">
        <v>29680</v>
      </c>
      <c r="S30" s="3"/>
      <c r="T30" s="3"/>
      <c r="U30" s="2" t="s">
        <v>1688</v>
      </c>
      <c r="V30" s="1">
        <v>44652</v>
      </c>
      <c r="W30" s="1"/>
      <c r="X30" s="1"/>
      <c r="Y30" s="2" t="s">
        <v>94</v>
      </c>
    </row>
    <row r="31" spans="1:25" ht="393.75" x14ac:dyDescent="0.25">
      <c r="A31" s="35" t="s">
        <v>1323</v>
      </c>
      <c r="B31" s="6" t="s">
        <v>1324</v>
      </c>
      <c r="C31" s="1">
        <v>44606</v>
      </c>
      <c r="D31" s="4">
        <v>545</v>
      </c>
      <c r="E31" s="6" t="s">
        <v>2407</v>
      </c>
      <c r="F31" s="40" t="s">
        <v>2406</v>
      </c>
      <c r="G31" s="1">
        <v>44629</v>
      </c>
      <c r="H31" s="4" t="s">
        <v>1686</v>
      </c>
      <c r="I31" s="2" t="s">
        <v>719</v>
      </c>
      <c r="J31" s="2" t="s">
        <v>1156</v>
      </c>
      <c r="K31" s="3">
        <v>221187960</v>
      </c>
      <c r="L31" s="9">
        <f t="shared" si="5"/>
        <v>221187960</v>
      </c>
      <c r="M31" s="9">
        <f t="shared" si="5"/>
        <v>221187960</v>
      </c>
      <c r="N31" s="2" t="s">
        <v>1384</v>
      </c>
      <c r="O31" s="2" t="s">
        <v>670</v>
      </c>
      <c r="P31" s="4" t="s">
        <v>69</v>
      </c>
      <c r="Q31" s="3">
        <f t="shared" si="4"/>
        <v>28000</v>
      </c>
      <c r="R31" s="3">
        <v>28000</v>
      </c>
      <c r="S31" s="3"/>
      <c r="T31" s="3"/>
      <c r="U31" s="2" t="s">
        <v>1689</v>
      </c>
      <c r="V31" s="1">
        <v>44666</v>
      </c>
      <c r="W31" s="1"/>
      <c r="X31" s="1"/>
      <c r="Y31" s="2" t="s">
        <v>94</v>
      </c>
    </row>
    <row r="32" spans="1:25" ht="409.5" x14ac:dyDescent="0.25">
      <c r="A32" s="35" t="s">
        <v>1321</v>
      </c>
      <c r="B32" s="6" t="s">
        <v>1322</v>
      </c>
      <c r="C32" s="1">
        <v>44606</v>
      </c>
      <c r="D32" s="4">
        <v>545</v>
      </c>
      <c r="E32" s="6" t="s">
        <v>2409</v>
      </c>
      <c r="F32" s="40" t="s">
        <v>2408</v>
      </c>
      <c r="G32" s="1">
        <v>44629</v>
      </c>
      <c r="H32" s="4" t="s">
        <v>1687</v>
      </c>
      <c r="I32" s="2" t="s">
        <v>719</v>
      </c>
      <c r="J32" s="2" t="s">
        <v>1156</v>
      </c>
      <c r="K32" s="3">
        <v>289313851.68000001</v>
      </c>
      <c r="L32" s="9">
        <f t="shared" si="5"/>
        <v>289313851.68000001</v>
      </c>
      <c r="M32" s="9">
        <f t="shared" si="5"/>
        <v>289313851.68000001</v>
      </c>
      <c r="N32" s="2" t="s">
        <v>1384</v>
      </c>
      <c r="O32" s="2" t="s">
        <v>670</v>
      </c>
      <c r="P32" s="4" t="s">
        <v>69</v>
      </c>
      <c r="Q32" s="3">
        <f t="shared" si="4"/>
        <v>36624</v>
      </c>
      <c r="R32" s="3">
        <v>36624</v>
      </c>
      <c r="S32" s="3"/>
      <c r="T32" s="3"/>
      <c r="U32" s="2" t="s">
        <v>1690</v>
      </c>
      <c r="V32" s="1">
        <v>44652</v>
      </c>
      <c r="W32" s="1"/>
      <c r="X32" s="1"/>
      <c r="Y32" s="2" t="s">
        <v>94</v>
      </c>
    </row>
    <row r="33" spans="1:25" ht="330.75" x14ac:dyDescent="0.25">
      <c r="A33" s="35" t="s">
        <v>1315</v>
      </c>
      <c r="B33" s="6" t="s">
        <v>1316</v>
      </c>
      <c r="C33" s="1">
        <v>44606</v>
      </c>
      <c r="D33" s="4">
        <v>545</v>
      </c>
      <c r="E33" s="6" t="s">
        <v>2415</v>
      </c>
      <c r="F33" s="40" t="s">
        <v>2414</v>
      </c>
      <c r="G33" s="1">
        <v>44629</v>
      </c>
      <c r="H33" s="4" t="s">
        <v>1683</v>
      </c>
      <c r="I33" s="2" t="s">
        <v>719</v>
      </c>
      <c r="J33" s="2" t="s">
        <v>1155</v>
      </c>
      <c r="K33" s="3">
        <v>233574485.75999999</v>
      </c>
      <c r="L33" s="9">
        <f t="shared" si="5"/>
        <v>233574485.75999999</v>
      </c>
      <c r="M33" s="9">
        <f t="shared" si="5"/>
        <v>233574485.75999999</v>
      </c>
      <c r="N33" s="2" t="s">
        <v>1384</v>
      </c>
      <c r="O33" s="2" t="s">
        <v>670</v>
      </c>
      <c r="P33" s="4" t="s">
        <v>69</v>
      </c>
      <c r="Q33" s="3">
        <f t="shared" ref="Q33:Q43" si="6">R33+S33+T33</f>
        <v>29568</v>
      </c>
      <c r="R33" s="3">
        <v>29568</v>
      </c>
      <c r="S33" s="3"/>
      <c r="T33" s="3"/>
      <c r="U33" s="2" t="s">
        <v>1691</v>
      </c>
      <c r="V33" s="1">
        <v>44652</v>
      </c>
      <c r="W33" s="1"/>
      <c r="X33" s="1"/>
      <c r="Y33" s="2" t="s">
        <v>94</v>
      </c>
    </row>
    <row r="34" spans="1:25" ht="378" x14ac:dyDescent="0.25">
      <c r="A34" s="35" t="s">
        <v>1314</v>
      </c>
      <c r="B34" s="6" t="s">
        <v>1313</v>
      </c>
      <c r="C34" s="1">
        <v>44606</v>
      </c>
      <c r="D34" s="4">
        <v>545</v>
      </c>
      <c r="E34" s="6" t="s">
        <v>2417</v>
      </c>
      <c r="F34" s="40" t="s">
        <v>2416</v>
      </c>
      <c r="G34" s="1">
        <v>44629</v>
      </c>
      <c r="H34" s="4" t="s">
        <v>1684</v>
      </c>
      <c r="I34" s="2" t="s">
        <v>719</v>
      </c>
      <c r="J34" s="2" t="s">
        <v>1157</v>
      </c>
      <c r="K34" s="3">
        <v>272503566.72000003</v>
      </c>
      <c r="L34" s="9">
        <f t="shared" si="5"/>
        <v>272503566.72000003</v>
      </c>
      <c r="M34" s="9">
        <f t="shared" si="5"/>
        <v>272503566.72000003</v>
      </c>
      <c r="N34" s="2" t="s">
        <v>1384</v>
      </c>
      <c r="O34" s="2" t="s">
        <v>670</v>
      </c>
      <c r="P34" s="4" t="s">
        <v>69</v>
      </c>
      <c r="Q34" s="3">
        <f t="shared" si="6"/>
        <v>34496</v>
      </c>
      <c r="R34" s="3">
        <v>34496</v>
      </c>
      <c r="S34" s="3"/>
      <c r="T34" s="3"/>
      <c r="U34" s="2" t="s">
        <v>1692</v>
      </c>
      <c r="V34" s="1">
        <v>44666</v>
      </c>
      <c r="W34" s="1"/>
      <c r="X34" s="1"/>
      <c r="Y34" s="2" t="s">
        <v>94</v>
      </c>
    </row>
    <row r="35" spans="1:25" ht="409.5" x14ac:dyDescent="0.25">
      <c r="A35" s="35" t="s">
        <v>1312</v>
      </c>
      <c r="B35" s="6" t="s">
        <v>1311</v>
      </c>
      <c r="C35" s="1">
        <v>44606</v>
      </c>
      <c r="D35" s="4">
        <v>545</v>
      </c>
      <c r="E35" s="6" t="s">
        <v>2419</v>
      </c>
      <c r="F35" s="40" t="s">
        <v>2418</v>
      </c>
      <c r="G35" s="1">
        <v>44629</v>
      </c>
      <c r="H35" s="4" t="s">
        <v>1685</v>
      </c>
      <c r="I35" s="2" t="s">
        <v>719</v>
      </c>
      <c r="J35" s="2" t="s">
        <v>1157</v>
      </c>
      <c r="K35" s="3">
        <v>274273070.39999998</v>
      </c>
      <c r="L35" s="9">
        <f t="shared" si="5"/>
        <v>274273070.39999998</v>
      </c>
      <c r="M35" s="9">
        <f t="shared" si="5"/>
        <v>274273070.39999998</v>
      </c>
      <c r="N35" s="2" t="s">
        <v>1384</v>
      </c>
      <c r="O35" s="2" t="s">
        <v>670</v>
      </c>
      <c r="P35" s="4" t="s">
        <v>69</v>
      </c>
      <c r="Q35" s="3">
        <f t="shared" si="6"/>
        <v>34720</v>
      </c>
      <c r="R35" s="3">
        <v>34720</v>
      </c>
      <c r="S35" s="3"/>
      <c r="T35" s="3"/>
      <c r="U35" s="2" t="s">
        <v>1693</v>
      </c>
      <c r="V35" s="1">
        <v>44652</v>
      </c>
      <c r="W35" s="1"/>
      <c r="X35" s="1"/>
      <c r="Y35" s="2" t="s">
        <v>94</v>
      </c>
    </row>
    <row r="36" spans="1:25" ht="236.25" customHeight="1" x14ac:dyDescent="0.25">
      <c r="A36" s="35" t="s">
        <v>1309</v>
      </c>
      <c r="B36" s="6" t="s">
        <v>1310</v>
      </c>
      <c r="C36" s="1">
        <v>44606</v>
      </c>
      <c r="D36" s="4">
        <v>545</v>
      </c>
      <c r="E36" s="6" t="s">
        <v>2421</v>
      </c>
      <c r="F36" s="40" t="s">
        <v>2420</v>
      </c>
      <c r="G36" s="1">
        <v>44635</v>
      </c>
      <c r="H36" s="6" t="s">
        <v>1810</v>
      </c>
      <c r="I36" s="2" t="s">
        <v>101</v>
      </c>
      <c r="J36" s="2" t="s">
        <v>955</v>
      </c>
      <c r="K36" s="3">
        <v>147103000</v>
      </c>
      <c r="L36" s="9">
        <f t="shared" si="5"/>
        <v>147103000</v>
      </c>
      <c r="M36" s="9">
        <f t="shared" si="5"/>
        <v>147103000</v>
      </c>
      <c r="N36" s="2" t="s">
        <v>1288</v>
      </c>
      <c r="O36" s="2" t="s">
        <v>153</v>
      </c>
      <c r="P36" s="4" t="s">
        <v>49</v>
      </c>
      <c r="Q36" s="3">
        <f t="shared" si="6"/>
        <v>3110</v>
      </c>
      <c r="R36" s="3">
        <v>1230</v>
      </c>
      <c r="S36" s="3">
        <v>1880</v>
      </c>
      <c r="T36" s="3"/>
      <c r="U36" s="2" t="s">
        <v>1811</v>
      </c>
      <c r="V36" s="1">
        <v>44666</v>
      </c>
      <c r="W36" s="1">
        <v>44757</v>
      </c>
      <c r="X36" s="1"/>
      <c r="Y36" s="2" t="s">
        <v>94</v>
      </c>
    </row>
    <row r="37" spans="1:25" ht="173.25" customHeight="1" x14ac:dyDescent="0.25">
      <c r="A37" s="35" t="s">
        <v>1305</v>
      </c>
      <c r="B37" s="6" t="s">
        <v>1306</v>
      </c>
      <c r="C37" s="1">
        <v>44606</v>
      </c>
      <c r="D37" s="4">
        <v>545</v>
      </c>
      <c r="E37" s="6" t="s">
        <v>2425</v>
      </c>
      <c r="F37" s="40" t="s">
        <v>2424</v>
      </c>
      <c r="G37" s="1">
        <v>44635</v>
      </c>
      <c r="H37" s="4" t="s">
        <v>1812</v>
      </c>
      <c r="I37" s="2" t="s">
        <v>101</v>
      </c>
      <c r="J37" s="2" t="s">
        <v>955</v>
      </c>
      <c r="K37" s="3">
        <v>271975000</v>
      </c>
      <c r="L37" s="9">
        <f t="shared" si="5"/>
        <v>271975000</v>
      </c>
      <c r="M37" s="9">
        <f t="shared" si="5"/>
        <v>271975000</v>
      </c>
      <c r="N37" s="2" t="s">
        <v>1288</v>
      </c>
      <c r="O37" s="2" t="s">
        <v>153</v>
      </c>
      <c r="P37" s="4" t="s">
        <v>49</v>
      </c>
      <c r="Q37" s="3">
        <f t="shared" si="6"/>
        <v>5750</v>
      </c>
      <c r="R37" s="3">
        <v>2240</v>
      </c>
      <c r="S37" s="3">
        <v>3510</v>
      </c>
      <c r="T37" s="3"/>
      <c r="U37" s="2" t="s">
        <v>1813</v>
      </c>
      <c r="V37" s="1">
        <v>44666</v>
      </c>
      <c r="W37" s="1">
        <v>44757</v>
      </c>
      <c r="X37" s="1"/>
      <c r="Y37" s="2" t="s">
        <v>94</v>
      </c>
    </row>
    <row r="38" spans="1:25" ht="110.25" customHeight="1" x14ac:dyDescent="0.25">
      <c r="A38" s="35" t="s">
        <v>1366</v>
      </c>
      <c r="B38" s="6" t="s">
        <v>1367</v>
      </c>
      <c r="C38" s="1">
        <v>44607</v>
      </c>
      <c r="D38" s="4">
        <v>545</v>
      </c>
      <c r="E38" s="6" t="s">
        <v>2440</v>
      </c>
      <c r="F38" s="40" t="s">
        <v>2436</v>
      </c>
      <c r="G38" s="1">
        <v>44634</v>
      </c>
      <c r="H38" s="4" t="s">
        <v>1788</v>
      </c>
      <c r="I38" s="2" t="s">
        <v>719</v>
      </c>
      <c r="J38" s="2" t="s">
        <v>1236</v>
      </c>
      <c r="K38" s="3">
        <v>31863418.32</v>
      </c>
      <c r="L38" s="9">
        <f t="shared" si="5"/>
        <v>31863418.32</v>
      </c>
      <c r="M38" s="9">
        <f t="shared" si="5"/>
        <v>31863418.32</v>
      </c>
      <c r="N38" s="2" t="s">
        <v>1384</v>
      </c>
      <c r="O38" s="56" t="s">
        <v>1386</v>
      </c>
      <c r="P38" s="4" t="s">
        <v>812</v>
      </c>
      <c r="Q38" s="3">
        <f t="shared" si="6"/>
        <v>667512</v>
      </c>
      <c r="R38" s="3">
        <v>667512</v>
      </c>
      <c r="S38" s="3"/>
      <c r="T38" s="3"/>
      <c r="U38" s="2" t="s">
        <v>1768</v>
      </c>
      <c r="V38" s="1">
        <v>44652</v>
      </c>
      <c r="W38" s="1"/>
      <c r="X38" s="1"/>
      <c r="Y38" s="2" t="s">
        <v>94</v>
      </c>
    </row>
    <row r="39" spans="1:25" ht="409.5" x14ac:dyDescent="0.25">
      <c r="A39" s="35" t="s">
        <v>1360</v>
      </c>
      <c r="B39" s="6" t="s">
        <v>1361</v>
      </c>
      <c r="C39" s="1">
        <v>44607</v>
      </c>
      <c r="D39" s="4">
        <v>545</v>
      </c>
      <c r="E39" s="6" t="s">
        <v>2443</v>
      </c>
      <c r="F39" s="40" t="s">
        <v>1997</v>
      </c>
      <c r="G39" s="1">
        <v>44636</v>
      </c>
      <c r="H39" s="4" t="s">
        <v>1998</v>
      </c>
      <c r="I39" s="2" t="s">
        <v>101</v>
      </c>
      <c r="J39" s="2" t="s">
        <v>958</v>
      </c>
      <c r="K39" s="3">
        <v>126497250</v>
      </c>
      <c r="L39" s="9">
        <f t="shared" si="5"/>
        <v>126497250</v>
      </c>
      <c r="M39" s="9">
        <f t="shared" si="5"/>
        <v>126497250</v>
      </c>
      <c r="N39" s="2" t="s">
        <v>1286</v>
      </c>
      <c r="O39" s="2" t="s">
        <v>707</v>
      </c>
      <c r="P39" s="4" t="s">
        <v>78</v>
      </c>
      <c r="Q39" s="3">
        <f t="shared" si="6"/>
        <v>34200</v>
      </c>
      <c r="R39" s="3">
        <v>34200</v>
      </c>
      <c r="S39" s="3"/>
      <c r="T39" s="3"/>
      <c r="U39" s="2" t="s">
        <v>2003</v>
      </c>
      <c r="V39" s="1">
        <v>44652</v>
      </c>
      <c r="W39" s="1"/>
      <c r="X39" s="1"/>
      <c r="Y39" s="2" t="s">
        <v>1531</v>
      </c>
    </row>
    <row r="40" spans="1:25" ht="393.75" customHeight="1" x14ac:dyDescent="0.25">
      <c r="A40" s="35" t="s">
        <v>1358</v>
      </c>
      <c r="B40" s="6" t="s">
        <v>1359</v>
      </c>
      <c r="C40" s="1">
        <v>44607</v>
      </c>
      <c r="D40" s="4">
        <v>545</v>
      </c>
      <c r="E40" s="6" t="s">
        <v>2444</v>
      </c>
      <c r="F40" s="40" t="s">
        <v>2004</v>
      </c>
      <c r="G40" s="1">
        <v>44636</v>
      </c>
      <c r="H40" s="4" t="s">
        <v>2002</v>
      </c>
      <c r="I40" s="2" t="s">
        <v>101</v>
      </c>
      <c r="J40" s="2" t="s">
        <v>955</v>
      </c>
      <c r="K40" s="3">
        <v>191092000</v>
      </c>
      <c r="L40" s="9">
        <f t="shared" si="5"/>
        <v>191092000</v>
      </c>
      <c r="M40" s="9">
        <f t="shared" si="5"/>
        <v>191092000</v>
      </c>
      <c r="N40" s="2" t="s">
        <v>1288</v>
      </c>
      <c r="O40" s="2" t="s">
        <v>153</v>
      </c>
      <c r="P40" s="4" t="s">
        <v>49</v>
      </c>
      <c r="Q40" s="3">
        <f t="shared" si="6"/>
        <v>4040</v>
      </c>
      <c r="R40" s="3">
        <v>1580</v>
      </c>
      <c r="S40" s="3">
        <v>2460</v>
      </c>
      <c r="T40" s="3"/>
      <c r="U40" s="2" t="s">
        <v>2005</v>
      </c>
      <c r="V40" s="1">
        <v>44666</v>
      </c>
      <c r="W40" s="1">
        <v>44757</v>
      </c>
      <c r="X40" s="1"/>
      <c r="Y40" s="2" t="s">
        <v>94</v>
      </c>
    </row>
    <row r="41" spans="1:25" ht="330.75" customHeight="1" x14ac:dyDescent="0.25">
      <c r="A41" s="35" t="s">
        <v>1412</v>
      </c>
      <c r="B41" s="6" t="s">
        <v>1411</v>
      </c>
      <c r="C41" s="1">
        <v>44609</v>
      </c>
      <c r="D41" s="4">
        <v>545</v>
      </c>
      <c r="E41" s="6" t="s">
        <v>2457</v>
      </c>
      <c r="F41" s="40" t="s">
        <v>2006</v>
      </c>
      <c r="G41" s="1">
        <v>44636</v>
      </c>
      <c r="H41" s="6" t="s">
        <v>1999</v>
      </c>
      <c r="I41" s="2" t="s">
        <v>101</v>
      </c>
      <c r="J41" s="2" t="s">
        <v>2079</v>
      </c>
      <c r="K41" s="3">
        <v>283430363.39999998</v>
      </c>
      <c r="L41" s="9">
        <f t="shared" si="5"/>
        <v>283430363.39999998</v>
      </c>
      <c r="M41" s="9">
        <f t="shared" si="5"/>
        <v>283430363.39999998</v>
      </c>
      <c r="N41" s="2" t="s">
        <v>1294</v>
      </c>
      <c r="O41" s="2" t="s">
        <v>1295</v>
      </c>
      <c r="P41" s="4" t="s">
        <v>812</v>
      </c>
      <c r="Q41" s="3">
        <f t="shared" si="6"/>
        <v>10980</v>
      </c>
      <c r="R41" s="3">
        <v>7710</v>
      </c>
      <c r="S41" s="3">
        <v>3270</v>
      </c>
      <c r="T41" s="3"/>
      <c r="U41" s="2" t="s">
        <v>2080</v>
      </c>
      <c r="V41" s="1">
        <v>44652</v>
      </c>
      <c r="W41" s="1">
        <v>44696</v>
      </c>
      <c r="X41" s="1"/>
      <c r="Y41" s="2" t="s">
        <v>94</v>
      </c>
    </row>
    <row r="42" spans="1:25" ht="220.5" x14ac:dyDescent="0.25">
      <c r="A42" s="35" t="s">
        <v>1410</v>
      </c>
      <c r="B42" s="6" t="s">
        <v>1409</v>
      </c>
      <c r="C42" s="1">
        <v>44609</v>
      </c>
      <c r="D42" s="4">
        <v>545</v>
      </c>
      <c r="E42" s="6" t="s">
        <v>2458</v>
      </c>
      <c r="F42" s="40" t="s">
        <v>2007</v>
      </c>
      <c r="G42" s="1">
        <v>44636</v>
      </c>
      <c r="H42" s="6" t="s">
        <v>2000</v>
      </c>
      <c r="I42" s="2" t="s">
        <v>101</v>
      </c>
      <c r="J42" s="2" t="s">
        <v>2079</v>
      </c>
      <c r="K42" s="3">
        <v>275686364</v>
      </c>
      <c r="L42" s="9">
        <f t="shared" si="5"/>
        <v>275686364</v>
      </c>
      <c r="M42" s="9">
        <f t="shared" si="5"/>
        <v>275686364</v>
      </c>
      <c r="N42" s="2" t="s">
        <v>1294</v>
      </c>
      <c r="O42" s="2" t="s">
        <v>1295</v>
      </c>
      <c r="P42" s="4" t="s">
        <v>812</v>
      </c>
      <c r="Q42" s="3">
        <f t="shared" si="6"/>
        <v>10680</v>
      </c>
      <c r="R42" s="3">
        <v>7440</v>
      </c>
      <c r="S42" s="3">
        <v>3240</v>
      </c>
      <c r="T42" s="3"/>
      <c r="U42" s="2" t="s">
        <v>2008</v>
      </c>
      <c r="V42" s="1">
        <v>44652</v>
      </c>
      <c r="W42" s="1">
        <v>44696</v>
      </c>
      <c r="X42" s="1"/>
      <c r="Y42" s="2" t="s">
        <v>94</v>
      </c>
    </row>
    <row r="43" spans="1:25" ht="189" customHeight="1" x14ac:dyDescent="0.25">
      <c r="A43" s="35" t="s">
        <v>1406</v>
      </c>
      <c r="B43" s="6" t="s">
        <v>1405</v>
      </c>
      <c r="C43" s="1">
        <v>44609</v>
      </c>
      <c r="D43" s="4">
        <v>545</v>
      </c>
      <c r="E43" s="6" t="s">
        <v>2459</v>
      </c>
      <c r="F43" s="40" t="s">
        <v>2009</v>
      </c>
      <c r="G43" s="1">
        <v>44636</v>
      </c>
      <c r="H43" s="4" t="s">
        <v>2001</v>
      </c>
      <c r="I43" s="2" t="s">
        <v>101</v>
      </c>
      <c r="J43" s="2" t="s">
        <v>2079</v>
      </c>
      <c r="K43" s="3">
        <v>288076762.80000001</v>
      </c>
      <c r="L43" s="9">
        <f t="shared" ref="L43:M43" si="7">K43</f>
        <v>288076762.80000001</v>
      </c>
      <c r="M43" s="9">
        <f t="shared" si="7"/>
        <v>288076762.80000001</v>
      </c>
      <c r="N43" s="2" t="s">
        <v>1294</v>
      </c>
      <c r="O43" s="2" t="s">
        <v>1295</v>
      </c>
      <c r="P43" s="4" t="s">
        <v>812</v>
      </c>
      <c r="Q43" s="3">
        <f t="shared" si="6"/>
        <v>11160</v>
      </c>
      <c r="R43" s="3">
        <v>7800</v>
      </c>
      <c r="S43" s="3">
        <v>3360</v>
      </c>
      <c r="T43" s="3"/>
      <c r="U43" s="2" t="s">
        <v>2010</v>
      </c>
      <c r="V43" s="1">
        <v>44652</v>
      </c>
      <c r="W43" s="1">
        <v>44696</v>
      </c>
      <c r="X43" s="1"/>
      <c r="Y43" s="2" t="s">
        <v>94</v>
      </c>
    </row>
    <row r="44" spans="1:25" ht="63" customHeight="1" x14ac:dyDescent="0.25">
      <c r="A44" s="35" t="s">
        <v>1514</v>
      </c>
      <c r="B44" s="6" t="s">
        <v>1513</v>
      </c>
      <c r="C44" s="1">
        <v>44614</v>
      </c>
      <c r="D44" s="4">
        <v>545</v>
      </c>
      <c r="E44" s="6"/>
      <c r="F44" s="2"/>
      <c r="G44" s="1">
        <v>44637</v>
      </c>
      <c r="H44" s="4" t="s">
        <v>2028</v>
      </c>
      <c r="I44" s="2" t="s">
        <v>101</v>
      </c>
      <c r="J44" s="2" t="s">
        <v>1051</v>
      </c>
      <c r="K44" s="3">
        <v>111513758.40000001</v>
      </c>
      <c r="L44" s="9">
        <f t="shared" ref="L44:M48" si="8">K44</f>
        <v>111513758.40000001</v>
      </c>
      <c r="M44" s="9">
        <f t="shared" si="8"/>
        <v>111513758.40000001</v>
      </c>
      <c r="N44" s="2" t="s">
        <v>1294</v>
      </c>
      <c r="O44" s="2" t="s">
        <v>1295</v>
      </c>
      <c r="P44" s="4" t="s">
        <v>812</v>
      </c>
      <c r="Q44" s="3">
        <f t="shared" ref="Q44:Q66" si="9">R44+S44+T44</f>
        <v>4320</v>
      </c>
      <c r="R44" s="3">
        <v>4320</v>
      </c>
      <c r="S44" s="3"/>
      <c r="T44" s="3"/>
      <c r="U44" s="2" t="s">
        <v>2029</v>
      </c>
      <c r="V44" s="1">
        <v>44652</v>
      </c>
      <c r="W44" s="1"/>
      <c r="X44" s="1"/>
      <c r="Y44" s="2" t="s">
        <v>94</v>
      </c>
    </row>
    <row r="45" spans="1:25" ht="47.25" customHeight="1" x14ac:dyDescent="0.25">
      <c r="A45" s="35" t="s">
        <v>1506</v>
      </c>
      <c r="B45" s="6" t="s">
        <v>1505</v>
      </c>
      <c r="C45" s="1">
        <v>44614</v>
      </c>
      <c r="D45" s="4">
        <v>545</v>
      </c>
      <c r="E45" s="6"/>
      <c r="F45" s="2"/>
      <c r="G45" s="1">
        <v>44645</v>
      </c>
      <c r="H45" s="4" t="s">
        <v>2090</v>
      </c>
      <c r="I45" s="2" t="s">
        <v>101</v>
      </c>
      <c r="J45" s="2" t="s">
        <v>1304</v>
      </c>
      <c r="K45" s="3">
        <v>320670187.19999999</v>
      </c>
      <c r="L45" s="9">
        <f t="shared" si="8"/>
        <v>320670187.19999999</v>
      </c>
      <c r="M45" s="9">
        <f t="shared" si="8"/>
        <v>320670187.19999999</v>
      </c>
      <c r="N45" s="2" t="s">
        <v>1291</v>
      </c>
      <c r="O45" s="2" t="s">
        <v>102</v>
      </c>
      <c r="P45" s="4" t="s">
        <v>49</v>
      </c>
      <c r="Q45" s="3">
        <f t="shared" si="9"/>
        <v>518.4</v>
      </c>
      <c r="R45" s="3">
        <v>249.6</v>
      </c>
      <c r="S45" s="3">
        <v>268.8</v>
      </c>
      <c r="T45" s="3"/>
      <c r="U45" s="2" t="s">
        <v>2086</v>
      </c>
      <c r="V45" s="1">
        <v>44682</v>
      </c>
      <c r="W45" s="1">
        <v>44805</v>
      </c>
      <c r="X45" s="1"/>
      <c r="Y45" s="2" t="s">
        <v>94</v>
      </c>
    </row>
    <row r="46" spans="1:25" ht="393.75" customHeight="1" x14ac:dyDescent="0.25">
      <c r="A46" s="35" t="s">
        <v>1503</v>
      </c>
      <c r="B46" s="6" t="s">
        <v>1502</v>
      </c>
      <c r="C46" s="1">
        <v>44614</v>
      </c>
      <c r="D46" s="4">
        <v>545</v>
      </c>
      <c r="E46" s="6"/>
      <c r="F46" s="2"/>
      <c r="G46" s="1">
        <v>44637</v>
      </c>
      <c r="H46" s="6" t="s">
        <v>2032</v>
      </c>
      <c r="I46" s="2" t="s">
        <v>1293</v>
      </c>
      <c r="J46" s="2" t="s">
        <v>798</v>
      </c>
      <c r="K46" s="3">
        <v>182600000</v>
      </c>
      <c r="L46" s="9">
        <f t="shared" si="8"/>
        <v>182600000</v>
      </c>
      <c r="M46" s="9">
        <f t="shared" si="8"/>
        <v>182600000</v>
      </c>
      <c r="N46" s="2" t="s">
        <v>1383</v>
      </c>
      <c r="O46" s="2" t="s">
        <v>102</v>
      </c>
      <c r="P46" s="4" t="s">
        <v>49</v>
      </c>
      <c r="Q46" s="3">
        <f t="shared" si="9"/>
        <v>332</v>
      </c>
      <c r="R46" s="3">
        <v>332</v>
      </c>
      <c r="S46" s="3"/>
      <c r="T46" s="3"/>
      <c r="U46" s="2" t="s">
        <v>2034</v>
      </c>
      <c r="V46" s="1">
        <v>44652</v>
      </c>
      <c r="W46" s="1"/>
      <c r="X46" s="1"/>
      <c r="Y46" s="2" t="s">
        <v>94</v>
      </c>
    </row>
    <row r="47" spans="1:25" ht="220.5" x14ac:dyDescent="0.25">
      <c r="A47" s="35" t="s">
        <v>1501</v>
      </c>
      <c r="B47" s="6" t="s">
        <v>1500</v>
      </c>
      <c r="C47" s="1">
        <v>44614</v>
      </c>
      <c r="D47" s="4">
        <v>545</v>
      </c>
      <c r="E47" s="6"/>
      <c r="F47" s="2"/>
      <c r="G47" s="1">
        <v>44645</v>
      </c>
      <c r="H47" s="4" t="s">
        <v>2091</v>
      </c>
      <c r="I47" s="2" t="s">
        <v>101</v>
      </c>
      <c r="J47" s="2" t="s">
        <v>1304</v>
      </c>
      <c r="K47" s="3">
        <v>475066944</v>
      </c>
      <c r="L47" s="9">
        <f t="shared" si="8"/>
        <v>475066944</v>
      </c>
      <c r="M47" s="9">
        <f t="shared" si="8"/>
        <v>475066944</v>
      </c>
      <c r="N47" s="2" t="s">
        <v>1291</v>
      </c>
      <c r="O47" s="2" t="s">
        <v>102</v>
      </c>
      <c r="P47" s="4" t="s">
        <v>49</v>
      </c>
      <c r="Q47" s="3">
        <f t="shared" si="9"/>
        <v>768</v>
      </c>
      <c r="R47" s="3">
        <v>393.6</v>
      </c>
      <c r="S47" s="3">
        <v>374.4</v>
      </c>
      <c r="T47" s="3"/>
      <c r="U47" s="2" t="s">
        <v>2092</v>
      </c>
      <c r="V47" s="1">
        <v>44682</v>
      </c>
      <c r="W47" s="1">
        <v>44805</v>
      </c>
      <c r="X47" s="1"/>
      <c r="Y47" s="2" t="s">
        <v>94</v>
      </c>
    </row>
    <row r="48" spans="1:25" ht="409.5" x14ac:dyDescent="0.25">
      <c r="A48" s="35" t="s">
        <v>1499</v>
      </c>
      <c r="B48" s="6" t="s">
        <v>1498</v>
      </c>
      <c r="C48" s="1">
        <v>44614</v>
      </c>
      <c r="D48" s="4">
        <v>545</v>
      </c>
      <c r="E48" s="6"/>
      <c r="F48" s="2"/>
      <c r="G48" s="1">
        <v>44637</v>
      </c>
      <c r="H48" s="4" t="s">
        <v>2033</v>
      </c>
      <c r="I48" s="2" t="s">
        <v>719</v>
      </c>
      <c r="J48" s="2" t="s">
        <v>899</v>
      </c>
      <c r="K48" s="3">
        <v>191500844.5</v>
      </c>
      <c r="L48" s="9">
        <f t="shared" si="8"/>
        <v>191500844.5</v>
      </c>
      <c r="M48" s="9">
        <f t="shared" si="8"/>
        <v>191500844.5</v>
      </c>
      <c r="N48" s="2" t="s">
        <v>2037</v>
      </c>
      <c r="O48" s="2" t="s">
        <v>2038</v>
      </c>
      <c r="P48" s="4" t="s">
        <v>78</v>
      </c>
      <c r="Q48" s="3">
        <f t="shared" si="9"/>
        <v>190550</v>
      </c>
      <c r="R48" s="3">
        <v>190550</v>
      </c>
      <c r="S48" s="3"/>
      <c r="T48" s="3"/>
      <c r="U48" s="2" t="s">
        <v>2036</v>
      </c>
      <c r="V48" s="1">
        <v>44652</v>
      </c>
      <c r="W48" s="1"/>
      <c r="X48" s="1"/>
      <c r="Y48" s="2" t="s">
        <v>94</v>
      </c>
    </row>
    <row r="49" spans="1:25" ht="47.25" customHeight="1" x14ac:dyDescent="0.25">
      <c r="A49" s="35" t="s">
        <v>1492</v>
      </c>
      <c r="B49" s="6" t="s">
        <v>1493</v>
      </c>
      <c r="C49" s="1">
        <v>44614</v>
      </c>
      <c r="D49" s="4">
        <v>545</v>
      </c>
      <c r="E49" s="6"/>
      <c r="F49" s="2"/>
      <c r="G49" s="1">
        <v>44635</v>
      </c>
      <c r="H49" s="6" t="s">
        <v>1833</v>
      </c>
      <c r="I49" s="2" t="s">
        <v>977</v>
      </c>
      <c r="J49" s="2" t="s">
        <v>912</v>
      </c>
      <c r="K49" s="3">
        <v>91773316.799999997</v>
      </c>
      <c r="L49" s="9">
        <f t="shared" ref="L49:M57" si="10">K49</f>
        <v>91773316.799999997</v>
      </c>
      <c r="M49" s="9">
        <f t="shared" si="10"/>
        <v>91773316.799999997</v>
      </c>
      <c r="N49" s="2" t="s">
        <v>1302</v>
      </c>
      <c r="O49" s="2" t="s">
        <v>1303</v>
      </c>
      <c r="P49" s="4" t="s">
        <v>69</v>
      </c>
      <c r="Q49" s="3">
        <f t="shared" si="9"/>
        <v>94560</v>
      </c>
      <c r="R49" s="3">
        <v>94560</v>
      </c>
      <c r="S49" s="3"/>
      <c r="T49" s="3"/>
      <c r="U49" s="2" t="s">
        <v>1834</v>
      </c>
      <c r="V49" s="1">
        <v>44652</v>
      </c>
      <c r="W49" s="1"/>
      <c r="X49" s="1"/>
      <c r="Y49" s="2" t="s">
        <v>94</v>
      </c>
    </row>
    <row r="50" spans="1:25" ht="409.5" x14ac:dyDescent="0.25">
      <c r="A50" s="35" t="s">
        <v>1490</v>
      </c>
      <c r="B50" s="6" t="s">
        <v>1489</v>
      </c>
      <c r="C50" s="1">
        <v>44614</v>
      </c>
      <c r="D50" s="4">
        <v>545</v>
      </c>
      <c r="E50" s="6" t="s">
        <v>2520</v>
      </c>
      <c r="F50" s="40" t="s">
        <v>2519</v>
      </c>
      <c r="G50" s="1">
        <v>44637</v>
      </c>
      <c r="H50" s="4" t="s">
        <v>2035</v>
      </c>
      <c r="I50" s="2" t="s">
        <v>101</v>
      </c>
      <c r="J50" s="2" t="s">
        <v>1241</v>
      </c>
      <c r="K50" s="3">
        <v>213975590.40000001</v>
      </c>
      <c r="L50" s="9">
        <f t="shared" si="10"/>
        <v>213975590.40000001</v>
      </c>
      <c r="M50" s="9">
        <f t="shared" si="10"/>
        <v>213975590.40000001</v>
      </c>
      <c r="N50" s="2" t="s">
        <v>1296</v>
      </c>
      <c r="O50" s="2" t="s">
        <v>153</v>
      </c>
      <c r="P50" s="4" t="s">
        <v>49</v>
      </c>
      <c r="Q50" s="3">
        <f t="shared" si="9"/>
        <v>11520</v>
      </c>
      <c r="R50" s="3">
        <v>11520</v>
      </c>
      <c r="S50" s="3"/>
      <c r="T50" s="3"/>
      <c r="U50" s="2" t="s">
        <v>2039</v>
      </c>
      <c r="V50" s="1">
        <v>44666</v>
      </c>
      <c r="W50" s="1"/>
      <c r="X50" s="1"/>
      <c r="Y50" s="2" t="s">
        <v>1531</v>
      </c>
    </row>
    <row r="51" spans="1:25" ht="252" customHeight="1" x14ac:dyDescent="0.25">
      <c r="A51" s="35" t="s">
        <v>1488</v>
      </c>
      <c r="B51" s="6" t="s">
        <v>1487</v>
      </c>
      <c r="C51" s="1">
        <v>44614</v>
      </c>
      <c r="D51" s="4">
        <v>545</v>
      </c>
      <c r="E51" s="6"/>
      <c r="F51" s="2"/>
      <c r="G51" s="1">
        <v>44638</v>
      </c>
      <c r="H51" s="4" t="s">
        <v>2063</v>
      </c>
      <c r="I51" s="2" t="s">
        <v>104</v>
      </c>
      <c r="J51" s="2" t="s">
        <v>819</v>
      </c>
      <c r="K51" s="3">
        <v>78140975.400000006</v>
      </c>
      <c r="L51" s="9">
        <f t="shared" si="10"/>
        <v>78140975.400000006</v>
      </c>
      <c r="M51" s="9">
        <f t="shared" si="10"/>
        <v>78140975.400000006</v>
      </c>
      <c r="N51" s="2" t="s">
        <v>2049</v>
      </c>
      <c r="O51" s="2" t="s">
        <v>2050</v>
      </c>
      <c r="P51" s="4" t="s">
        <v>49</v>
      </c>
      <c r="Q51" s="3">
        <f t="shared" si="9"/>
        <v>90</v>
      </c>
      <c r="R51" s="3">
        <v>90</v>
      </c>
      <c r="S51" s="3"/>
      <c r="T51" s="3"/>
      <c r="U51" s="2" t="s">
        <v>820</v>
      </c>
      <c r="V51" s="1">
        <v>44652</v>
      </c>
      <c r="W51" s="1"/>
      <c r="X51" s="1"/>
      <c r="Y51" s="2" t="s">
        <v>94</v>
      </c>
    </row>
    <row r="52" spans="1:25" ht="63" customHeight="1" x14ac:dyDescent="0.25">
      <c r="A52" s="35" t="s">
        <v>1486</v>
      </c>
      <c r="B52" s="6" t="s">
        <v>1485</v>
      </c>
      <c r="C52" s="1">
        <v>44614</v>
      </c>
      <c r="D52" s="4">
        <v>545</v>
      </c>
      <c r="E52" s="6" t="s">
        <v>641</v>
      </c>
      <c r="F52" s="2" t="s">
        <v>641</v>
      </c>
      <c r="G52" s="1" t="s">
        <v>641</v>
      </c>
      <c r="H52" s="4" t="s">
        <v>641</v>
      </c>
      <c r="I52" s="2" t="s">
        <v>641</v>
      </c>
      <c r="J52" s="2" t="s">
        <v>932</v>
      </c>
      <c r="K52" s="3"/>
      <c r="L52" s="9">
        <f t="shared" si="10"/>
        <v>0</v>
      </c>
      <c r="M52" s="9">
        <f t="shared" si="10"/>
        <v>0</v>
      </c>
      <c r="N52" s="2"/>
      <c r="O52" s="2"/>
      <c r="P52" s="4"/>
      <c r="Q52" s="3">
        <f t="shared" si="9"/>
        <v>0</v>
      </c>
      <c r="R52" s="3"/>
      <c r="S52" s="3"/>
      <c r="T52" s="3"/>
      <c r="U52" s="2"/>
      <c r="V52" s="1"/>
      <c r="W52" s="1"/>
      <c r="X52" s="1"/>
      <c r="Y52" s="2"/>
    </row>
    <row r="53" spans="1:25" ht="15.75" customHeight="1" x14ac:dyDescent="0.25">
      <c r="A53" s="35" t="s">
        <v>1484</v>
      </c>
      <c r="B53" s="6" t="s">
        <v>1483</v>
      </c>
      <c r="C53" s="1">
        <v>44614</v>
      </c>
      <c r="D53" s="4">
        <v>545</v>
      </c>
      <c r="E53" s="6" t="s">
        <v>641</v>
      </c>
      <c r="F53" s="2" t="s">
        <v>641</v>
      </c>
      <c r="G53" s="1" t="s">
        <v>641</v>
      </c>
      <c r="H53" s="4" t="s">
        <v>641</v>
      </c>
      <c r="I53" s="2" t="s">
        <v>641</v>
      </c>
      <c r="J53" s="2" t="s">
        <v>1247</v>
      </c>
      <c r="K53" s="3"/>
      <c r="L53" s="9">
        <f t="shared" si="10"/>
        <v>0</v>
      </c>
      <c r="M53" s="9">
        <f t="shared" si="10"/>
        <v>0</v>
      </c>
      <c r="N53" s="2"/>
      <c r="O53" s="2"/>
      <c r="P53" s="4"/>
      <c r="Q53" s="3">
        <f t="shared" si="9"/>
        <v>0</v>
      </c>
      <c r="R53" s="3"/>
      <c r="S53" s="3"/>
      <c r="T53" s="3"/>
      <c r="U53" s="2"/>
      <c r="V53" s="1"/>
      <c r="W53" s="1"/>
      <c r="X53" s="1"/>
      <c r="Y53" s="2"/>
    </row>
    <row r="54" spans="1:25" ht="47.25" customHeight="1" x14ac:dyDescent="0.25">
      <c r="A54" s="35" t="s">
        <v>1481</v>
      </c>
      <c r="B54" s="6" t="s">
        <v>1482</v>
      </c>
      <c r="C54" s="1">
        <v>44614</v>
      </c>
      <c r="D54" s="4">
        <v>545</v>
      </c>
      <c r="E54" s="6"/>
      <c r="F54" s="2"/>
      <c r="G54" s="1">
        <v>44637</v>
      </c>
      <c r="H54" s="4" t="s">
        <v>2040</v>
      </c>
      <c r="I54" s="2" t="s">
        <v>101</v>
      </c>
      <c r="J54" s="2" t="s">
        <v>1246</v>
      </c>
      <c r="K54" s="3">
        <v>255348482.40000001</v>
      </c>
      <c r="L54" s="9">
        <f t="shared" si="10"/>
        <v>255348482.40000001</v>
      </c>
      <c r="M54" s="9">
        <f t="shared" si="10"/>
        <v>255348482.40000001</v>
      </c>
      <c r="N54" s="2" t="s">
        <v>1291</v>
      </c>
      <c r="O54" s="2" t="s">
        <v>102</v>
      </c>
      <c r="P54" s="4">
        <v>45725193.359999999</v>
      </c>
      <c r="Q54" s="3">
        <f t="shared" si="9"/>
        <v>1032</v>
      </c>
      <c r="R54" s="3">
        <v>1032</v>
      </c>
      <c r="S54" s="3"/>
      <c r="T54" s="3"/>
      <c r="U54" s="2" t="s">
        <v>1478</v>
      </c>
      <c r="V54" s="1">
        <v>44682</v>
      </c>
      <c r="W54" s="1"/>
      <c r="X54" s="1"/>
      <c r="Y54" s="2" t="s">
        <v>94</v>
      </c>
    </row>
    <row r="55" spans="1:25" ht="173.25" customHeight="1" x14ac:dyDescent="0.25">
      <c r="A55" s="35" t="s">
        <v>1477</v>
      </c>
      <c r="B55" s="6" t="s">
        <v>1478</v>
      </c>
      <c r="C55" s="1">
        <v>44614</v>
      </c>
      <c r="D55" s="4">
        <v>545</v>
      </c>
      <c r="E55" s="6"/>
      <c r="F55" s="2"/>
      <c r="G55" s="1">
        <v>44637</v>
      </c>
      <c r="H55" s="4" t="s">
        <v>2041</v>
      </c>
      <c r="I55" s="2" t="s">
        <v>101</v>
      </c>
      <c r="J55" s="2" t="s">
        <v>1282</v>
      </c>
      <c r="K55" s="3">
        <v>45725193.359999999</v>
      </c>
      <c r="L55" s="9">
        <f t="shared" si="10"/>
        <v>45725193.359999999</v>
      </c>
      <c r="M55" s="9">
        <f t="shared" si="10"/>
        <v>45725193.359999999</v>
      </c>
      <c r="N55" s="2" t="s">
        <v>1291</v>
      </c>
      <c r="O55" s="2" t="s">
        <v>102</v>
      </c>
      <c r="P55" s="4" t="s">
        <v>49</v>
      </c>
      <c r="Q55" s="3">
        <f t="shared" si="9"/>
        <v>184.79999999999998</v>
      </c>
      <c r="R55" s="3">
        <v>151.19999999999999</v>
      </c>
      <c r="S55" s="3">
        <v>33.6</v>
      </c>
      <c r="T55" s="3"/>
      <c r="U55" s="2" t="s">
        <v>2081</v>
      </c>
      <c r="V55" s="1">
        <v>44682</v>
      </c>
      <c r="W55" s="1">
        <v>44805</v>
      </c>
      <c r="X55" s="1"/>
      <c r="Y55" s="2" t="s">
        <v>94</v>
      </c>
    </row>
    <row r="56" spans="1:25" ht="173.25" x14ac:dyDescent="0.25">
      <c r="A56" s="35" t="s">
        <v>1479</v>
      </c>
      <c r="B56" s="6" t="s">
        <v>1480</v>
      </c>
      <c r="C56" s="1">
        <v>44614</v>
      </c>
      <c r="D56" s="4">
        <v>545</v>
      </c>
      <c r="E56" s="6"/>
      <c r="F56" s="2"/>
      <c r="G56" s="1">
        <v>44637</v>
      </c>
      <c r="H56" s="4" t="s">
        <v>2042</v>
      </c>
      <c r="I56" s="2" t="s">
        <v>719</v>
      </c>
      <c r="J56" s="2" t="s">
        <v>1239</v>
      </c>
      <c r="K56" s="3">
        <v>114173137.09999999</v>
      </c>
      <c r="L56" s="9">
        <f t="shared" si="10"/>
        <v>114173137.09999999</v>
      </c>
      <c r="M56" s="9">
        <f t="shared" si="10"/>
        <v>114173137.09999999</v>
      </c>
      <c r="N56" s="2" t="s">
        <v>1384</v>
      </c>
      <c r="O56" s="2" t="s">
        <v>1386</v>
      </c>
      <c r="P56" s="4" t="s">
        <v>812</v>
      </c>
      <c r="Q56" s="3">
        <f t="shared" si="9"/>
        <v>3593166</v>
      </c>
      <c r="R56" s="3">
        <v>3593166</v>
      </c>
      <c r="S56" s="3"/>
      <c r="T56" s="3"/>
      <c r="U56" s="2" t="s">
        <v>2043</v>
      </c>
      <c r="V56" s="1">
        <v>44652</v>
      </c>
      <c r="W56" s="1"/>
      <c r="X56" s="1"/>
      <c r="Y56" s="2" t="s">
        <v>94</v>
      </c>
    </row>
    <row r="57" spans="1:25" ht="409.5" x14ac:dyDescent="0.25">
      <c r="A57" s="35" t="s">
        <v>1562</v>
      </c>
      <c r="B57" s="6" t="s">
        <v>1716</v>
      </c>
      <c r="C57" s="1">
        <v>44625</v>
      </c>
      <c r="D57" s="4">
        <v>545</v>
      </c>
      <c r="E57" s="6"/>
      <c r="F57" s="2"/>
      <c r="G57" s="1">
        <v>44645</v>
      </c>
      <c r="H57" s="4" t="s">
        <v>2093</v>
      </c>
      <c r="I57" s="2" t="s">
        <v>101</v>
      </c>
      <c r="J57" s="2" t="s">
        <v>952</v>
      </c>
      <c r="K57" s="3">
        <v>114074400</v>
      </c>
      <c r="L57" s="9">
        <f t="shared" si="10"/>
        <v>114074400</v>
      </c>
      <c r="M57" s="9">
        <f t="shared" si="10"/>
        <v>114074400</v>
      </c>
      <c r="N57" s="2" t="s">
        <v>1290</v>
      </c>
      <c r="O57" s="2" t="s">
        <v>693</v>
      </c>
      <c r="P57" s="4" t="s">
        <v>69</v>
      </c>
      <c r="Q57" s="3">
        <f t="shared" si="9"/>
        <v>17880</v>
      </c>
      <c r="R57" s="3">
        <v>17880</v>
      </c>
      <c r="S57" s="3"/>
      <c r="T57" s="3"/>
      <c r="U57" s="2" t="s">
        <v>2094</v>
      </c>
      <c r="V57" s="1">
        <v>44712</v>
      </c>
      <c r="W57" s="1"/>
      <c r="X57" s="1"/>
      <c r="Y57" s="2" t="s">
        <v>94</v>
      </c>
    </row>
    <row r="58" spans="1:25" ht="78.75" customHeight="1" x14ac:dyDescent="0.25">
      <c r="A58" s="35" t="s">
        <v>1737</v>
      </c>
      <c r="B58" s="6" t="s">
        <v>1710</v>
      </c>
      <c r="C58" s="1">
        <v>44625</v>
      </c>
      <c r="D58" s="4">
        <v>545</v>
      </c>
      <c r="E58" s="6" t="s">
        <v>641</v>
      </c>
      <c r="F58" s="2" t="s">
        <v>641</v>
      </c>
      <c r="G58" s="1" t="s">
        <v>641</v>
      </c>
      <c r="H58" s="4" t="s">
        <v>641</v>
      </c>
      <c r="I58" s="2" t="s">
        <v>641</v>
      </c>
      <c r="J58" s="2" t="s">
        <v>1349</v>
      </c>
      <c r="K58" s="3"/>
      <c r="L58" s="9">
        <f t="shared" ref="L58:M64" si="11">K58</f>
        <v>0</v>
      </c>
      <c r="M58" s="9">
        <f t="shared" si="11"/>
        <v>0</v>
      </c>
      <c r="N58" s="2"/>
      <c r="O58" s="2"/>
      <c r="P58" s="4"/>
      <c r="Q58" s="3">
        <f t="shared" si="9"/>
        <v>0</v>
      </c>
      <c r="R58" s="3"/>
      <c r="S58" s="3"/>
      <c r="T58" s="3"/>
      <c r="U58" s="2"/>
      <c r="V58" s="1"/>
      <c r="W58" s="1"/>
      <c r="X58" s="1"/>
      <c r="Y58" s="2"/>
    </row>
    <row r="59" spans="1:25" ht="330.75" x14ac:dyDescent="0.25">
      <c r="A59" s="35" t="s">
        <v>1653</v>
      </c>
      <c r="B59" s="6" t="s">
        <v>1654</v>
      </c>
      <c r="C59" s="1">
        <v>44629</v>
      </c>
      <c r="D59" s="4">
        <v>545</v>
      </c>
      <c r="E59" s="6"/>
      <c r="F59" s="40" t="s">
        <v>2344</v>
      </c>
      <c r="G59" s="1">
        <v>44656</v>
      </c>
      <c r="H59" s="4" t="s">
        <v>2345</v>
      </c>
      <c r="I59" s="2" t="s">
        <v>977</v>
      </c>
      <c r="J59" s="2" t="s">
        <v>1398</v>
      </c>
      <c r="K59" s="3">
        <v>477640663.5</v>
      </c>
      <c r="L59" s="9">
        <f t="shared" si="11"/>
        <v>477640663.5</v>
      </c>
      <c r="M59" s="9">
        <f t="shared" si="11"/>
        <v>477640663.5</v>
      </c>
      <c r="N59" s="2" t="s">
        <v>1469</v>
      </c>
      <c r="O59" s="2" t="s">
        <v>1470</v>
      </c>
      <c r="P59" s="4" t="s">
        <v>812</v>
      </c>
      <c r="Q59" s="3">
        <f t="shared" si="9"/>
        <v>1434</v>
      </c>
      <c r="R59" s="3">
        <v>1434</v>
      </c>
      <c r="S59" s="3"/>
      <c r="T59" s="3"/>
      <c r="U59" s="2" t="s">
        <v>2348</v>
      </c>
      <c r="V59" s="1">
        <v>44682</v>
      </c>
      <c r="W59" s="1"/>
      <c r="X59" s="1"/>
      <c r="Y59" s="2" t="s">
        <v>94</v>
      </c>
    </row>
    <row r="60" spans="1:25" ht="75" customHeight="1" x14ac:dyDescent="0.25">
      <c r="A60" s="35" t="s">
        <v>1735</v>
      </c>
      <c r="B60" s="6" t="s">
        <v>1707</v>
      </c>
      <c r="C60" s="1">
        <v>44629</v>
      </c>
      <c r="D60" s="4">
        <v>545</v>
      </c>
      <c r="E60" s="6"/>
      <c r="F60" s="40" t="s">
        <v>2347</v>
      </c>
      <c r="G60" s="1">
        <v>44656</v>
      </c>
      <c r="H60" s="4" t="s">
        <v>2346</v>
      </c>
      <c r="I60" s="2" t="s">
        <v>977</v>
      </c>
      <c r="J60" s="2" t="s">
        <v>1450</v>
      </c>
      <c r="K60" s="3">
        <v>350403053</v>
      </c>
      <c r="L60" s="9">
        <f t="shared" si="11"/>
        <v>350403053</v>
      </c>
      <c r="M60" s="9">
        <f t="shared" si="11"/>
        <v>350403053</v>
      </c>
      <c r="N60" s="2" t="s">
        <v>1469</v>
      </c>
      <c r="O60" s="2" t="s">
        <v>1470</v>
      </c>
      <c r="P60" s="4" t="s">
        <v>812</v>
      </c>
      <c r="Q60" s="3">
        <f t="shared" si="9"/>
        <v>1052</v>
      </c>
      <c r="R60" s="3">
        <v>1052</v>
      </c>
      <c r="S60" s="3"/>
      <c r="T60" s="3"/>
      <c r="U60" s="2" t="s">
        <v>2086</v>
      </c>
      <c r="V60" s="1">
        <v>44727</v>
      </c>
      <c r="W60" s="1"/>
      <c r="X60" s="1"/>
      <c r="Y60" s="2" t="s">
        <v>94</v>
      </c>
    </row>
    <row r="61" spans="1:25" ht="204.75" x14ac:dyDescent="0.25">
      <c r="A61" s="35" t="s">
        <v>1730</v>
      </c>
      <c r="B61" s="6" t="s">
        <v>1645</v>
      </c>
      <c r="C61" s="1">
        <v>44629</v>
      </c>
      <c r="D61" s="4">
        <v>545</v>
      </c>
      <c r="E61" s="6"/>
      <c r="F61" s="40" t="s">
        <v>2320</v>
      </c>
      <c r="G61" s="1">
        <v>44655</v>
      </c>
      <c r="H61" s="62" t="s">
        <v>2323</v>
      </c>
      <c r="I61" s="2" t="s">
        <v>977</v>
      </c>
      <c r="J61" s="2" t="s">
        <v>1399</v>
      </c>
      <c r="K61" s="3">
        <v>297775978.5</v>
      </c>
      <c r="L61" s="9">
        <f t="shared" si="11"/>
        <v>297775978.5</v>
      </c>
      <c r="M61" s="9">
        <f t="shared" si="11"/>
        <v>297775978.5</v>
      </c>
      <c r="N61" s="2" t="s">
        <v>1469</v>
      </c>
      <c r="O61" s="2" t="s">
        <v>1470</v>
      </c>
      <c r="P61" s="4" t="s">
        <v>812</v>
      </c>
      <c r="Q61" s="3">
        <f t="shared" si="9"/>
        <v>894</v>
      </c>
      <c r="R61" s="3">
        <v>894</v>
      </c>
      <c r="S61" s="3"/>
      <c r="T61" s="3"/>
      <c r="U61" s="2" t="s">
        <v>2321</v>
      </c>
      <c r="V61" s="1">
        <v>44701</v>
      </c>
      <c r="W61" s="1"/>
      <c r="X61" s="1"/>
      <c r="Y61" s="2" t="s">
        <v>94</v>
      </c>
    </row>
    <row r="62" spans="1:25" ht="283.5" customHeight="1" x14ac:dyDescent="0.25">
      <c r="A62" s="35" t="s">
        <v>1727</v>
      </c>
      <c r="B62" s="6" t="s">
        <v>1644</v>
      </c>
      <c r="C62" s="1">
        <v>44629</v>
      </c>
      <c r="D62" s="4">
        <v>545</v>
      </c>
      <c r="E62" s="6"/>
      <c r="F62" s="40" t="s">
        <v>2328</v>
      </c>
      <c r="G62" s="1">
        <v>44655</v>
      </c>
      <c r="H62" s="4" t="s">
        <v>2324</v>
      </c>
      <c r="I62" s="2" t="s">
        <v>977</v>
      </c>
      <c r="J62" s="2" t="s">
        <v>1398</v>
      </c>
      <c r="K62" s="3">
        <v>298442144</v>
      </c>
      <c r="L62" s="9">
        <f t="shared" si="11"/>
        <v>298442144</v>
      </c>
      <c r="M62" s="9">
        <f t="shared" si="11"/>
        <v>298442144</v>
      </c>
      <c r="N62" s="2" t="s">
        <v>1469</v>
      </c>
      <c r="O62" s="2" t="s">
        <v>1470</v>
      </c>
      <c r="P62" s="4" t="s">
        <v>812</v>
      </c>
      <c r="Q62" s="3">
        <f t="shared" si="9"/>
        <v>896</v>
      </c>
      <c r="R62" s="3">
        <v>896</v>
      </c>
      <c r="S62" s="3"/>
      <c r="T62" s="3"/>
      <c r="U62" s="2" t="s">
        <v>2330</v>
      </c>
      <c r="V62" s="1">
        <v>44701</v>
      </c>
      <c r="W62" s="1"/>
      <c r="X62" s="1"/>
      <c r="Y62" s="2" t="s">
        <v>94</v>
      </c>
    </row>
    <row r="63" spans="1:25" ht="126" x14ac:dyDescent="0.25">
      <c r="A63" s="35" t="s">
        <v>1652</v>
      </c>
      <c r="B63" s="6" t="s">
        <v>1643</v>
      </c>
      <c r="C63" s="1">
        <v>44629</v>
      </c>
      <c r="D63" s="4">
        <v>545</v>
      </c>
      <c r="E63" s="6"/>
      <c r="F63" s="40" t="s">
        <v>2250</v>
      </c>
      <c r="G63" s="1">
        <v>44649</v>
      </c>
      <c r="H63" s="6" t="s">
        <v>2251</v>
      </c>
      <c r="I63" s="2" t="s">
        <v>977</v>
      </c>
      <c r="J63" s="2" t="s">
        <v>1398</v>
      </c>
      <c r="K63" s="3">
        <v>293778985.5</v>
      </c>
      <c r="L63" s="9">
        <f t="shared" si="11"/>
        <v>293778985.5</v>
      </c>
      <c r="M63" s="9">
        <f t="shared" si="11"/>
        <v>293778985.5</v>
      </c>
      <c r="N63" s="2" t="s">
        <v>1469</v>
      </c>
      <c r="O63" s="2" t="s">
        <v>1470</v>
      </c>
      <c r="P63" s="4" t="s">
        <v>812</v>
      </c>
      <c r="Q63" s="3">
        <f t="shared" si="9"/>
        <v>882</v>
      </c>
      <c r="R63" s="3">
        <v>882</v>
      </c>
      <c r="S63" s="3"/>
      <c r="T63" s="3"/>
      <c r="U63" s="2" t="s">
        <v>2252</v>
      </c>
      <c r="V63" s="1">
        <v>44666</v>
      </c>
      <c r="W63" s="1"/>
      <c r="X63" s="1"/>
      <c r="Y63" s="2" t="s">
        <v>94</v>
      </c>
    </row>
    <row r="64" spans="1:25" ht="362.25" customHeight="1" x14ac:dyDescent="0.25">
      <c r="A64" s="35" t="s">
        <v>1650</v>
      </c>
      <c r="B64" s="6" t="s">
        <v>1697</v>
      </c>
      <c r="C64" s="1">
        <v>44630</v>
      </c>
      <c r="D64" s="4">
        <v>545</v>
      </c>
      <c r="E64" s="6"/>
      <c r="F64" s="40" t="s">
        <v>2331</v>
      </c>
      <c r="G64" s="1">
        <v>44655</v>
      </c>
      <c r="H64" s="6" t="s">
        <v>2329</v>
      </c>
      <c r="I64" s="2" t="s">
        <v>977</v>
      </c>
      <c r="J64" s="2" t="s">
        <v>1450</v>
      </c>
      <c r="K64" s="3">
        <v>299774475</v>
      </c>
      <c r="L64" s="9">
        <f t="shared" si="11"/>
        <v>299774475</v>
      </c>
      <c r="M64" s="9">
        <f t="shared" si="11"/>
        <v>299774475</v>
      </c>
      <c r="N64" s="2" t="s">
        <v>1469</v>
      </c>
      <c r="O64" s="2" t="s">
        <v>1470</v>
      </c>
      <c r="P64" s="4" t="s">
        <v>812</v>
      </c>
      <c r="Q64" s="3">
        <f t="shared" si="9"/>
        <v>900</v>
      </c>
      <c r="R64" s="3">
        <v>900</v>
      </c>
      <c r="S64" s="3"/>
      <c r="T64" s="3"/>
      <c r="U64" s="2" t="s">
        <v>2333</v>
      </c>
      <c r="V64" s="1">
        <v>44701</v>
      </c>
      <c r="W64" s="1"/>
      <c r="X64" s="1"/>
      <c r="Y64" s="2" t="s">
        <v>94</v>
      </c>
    </row>
    <row r="65" spans="1:25" ht="173.25" customHeight="1" x14ac:dyDescent="0.25">
      <c r="A65" s="35" t="s">
        <v>1651</v>
      </c>
      <c r="B65" s="6" t="s">
        <v>1694</v>
      </c>
      <c r="C65" s="1">
        <v>44630</v>
      </c>
      <c r="D65" s="63">
        <v>545</v>
      </c>
      <c r="E65" s="1"/>
      <c r="F65" s="64" t="s">
        <v>2256</v>
      </c>
      <c r="G65" s="1">
        <v>44649</v>
      </c>
      <c r="H65" s="6" t="s">
        <v>2257</v>
      </c>
      <c r="I65" s="63" t="s">
        <v>977</v>
      </c>
      <c r="J65" s="2" t="s">
        <v>1450</v>
      </c>
      <c r="K65" s="3">
        <v>299774475</v>
      </c>
      <c r="L65" s="9">
        <f t="shared" ref="L65:M70" si="12">K65</f>
        <v>299774475</v>
      </c>
      <c r="M65" s="9">
        <f t="shared" si="12"/>
        <v>299774475</v>
      </c>
      <c r="N65" s="2" t="s">
        <v>1469</v>
      </c>
      <c r="O65" s="2" t="s">
        <v>1470</v>
      </c>
      <c r="P65" s="4" t="s">
        <v>812</v>
      </c>
      <c r="Q65" s="9">
        <f t="shared" si="9"/>
        <v>900</v>
      </c>
      <c r="R65" s="9">
        <v>900</v>
      </c>
      <c r="S65" s="4"/>
      <c r="T65" s="4"/>
      <c r="U65" s="2" t="s">
        <v>2259</v>
      </c>
      <c r="V65" s="1">
        <v>44666</v>
      </c>
      <c r="W65" s="1"/>
      <c r="X65" s="1"/>
      <c r="Y65" s="2" t="s">
        <v>94</v>
      </c>
    </row>
    <row r="66" spans="1:25" ht="283.5" customHeight="1" x14ac:dyDescent="0.25">
      <c r="A66" s="35" t="s">
        <v>1648</v>
      </c>
      <c r="B66" s="6" t="s">
        <v>1722</v>
      </c>
      <c r="C66" s="1">
        <v>44630</v>
      </c>
      <c r="D66" s="4">
        <v>545</v>
      </c>
      <c r="E66" s="6"/>
      <c r="F66" s="40" t="s">
        <v>2334</v>
      </c>
      <c r="G66" s="1">
        <v>44655</v>
      </c>
      <c r="H66" s="6" t="s">
        <v>2332</v>
      </c>
      <c r="I66" s="2" t="s">
        <v>977</v>
      </c>
      <c r="J66" s="2" t="s">
        <v>1398</v>
      </c>
      <c r="K66" s="3">
        <v>288449661.5</v>
      </c>
      <c r="L66" s="9">
        <f t="shared" si="12"/>
        <v>288449661.5</v>
      </c>
      <c r="M66" s="9">
        <f t="shared" si="12"/>
        <v>288449661.5</v>
      </c>
      <c r="N66" s="2" t="s">
        <v>1469</v>
      </c>
      <c r="O66" s="2" t="s">
        <v>1470</v>
      </c>
      <c r="P66" s="4" t="s">
        <v>812</v>
      </c>
      <c r="Q66" s="3">
        <f t="shared" si="9"/>
        <v>866</v>
      </c>
      <c r="R66" s="3">
        <v>866</v>
      </c>
      <c r="S66" s="3"/>
      <c r="T66" s="3"/>
      <c r="U66" s="2" t="s">
        <v>2336</v>
      </c>
      <c r="V66" s="1">
        <v>44666</v>
      </c>
      <c r="W66" s="1"/>
      <c r="X66" s="1"/>
      <c r="Y66" s="2" t="s">
        <v>94</v>
      </c>
    </row>
    <row r="67" spans="1:25" ht="409.5" customHeight="1" x14ac:dyDescent="0.25">
      <c r="A67" s="35" t="s">
        <v>1646</v>
      </c>
      <c r="B67" s="6" t="s">
        <v>1721</v>
      </c>
      <c r="C67" s="1">
        <v>44630</v>
      </c>
      <c r="D67" s="4">
        <v>545</v>
      </c>
      <c r="E67" s="6"/>
      <c r="F67" s="40" t="s">
        <v>2260</v>
      </c>
      <c r="G67" s="1">
        <v>44649</v>
      </c>
      <c r="H67" s="4" t="s">
        <v>2258</v>
      </c>
      <c r="I67" s="2" t="s">
        <v>977</v>
      </c>
      <c r="J67" s="2" t="s">
        <v>1398</v>
      </c>
      <c r="K67" s="3">
        <v>296443647.5</v>
      </c>
      <c r="L67" s="9">
        <f t="shared" si="12"/>
        <v>296443647.5</v>
      </c>
      <c r="M67" s="9">
        <f t="shared" si="12"/>
        <v>296443647.5</v>
      </c>
      <c r="N67" s="2" t="s">
        <v>1469</v>
      </c>
      <c r="O67" s="2" t="s">
        <v>1470</v>
      </c>
      <c r="P67" s="4" t="s">
        <v>812</v>
      </c>
      <c r="Q67" s="3">
        <f t="shared" ref="Q67:Q77" si="13">R67+S67+T67</f>
        <v>890</v>
      </c>
      <c r="R67" s="3">
        <v>890</v>
      </c>
      <c r="S67" s="3"/>
      <c r="T67" s="3"/>
      <c r="U67" s="2" t="s">
        <v>2261</v>
      </c>
      <c r="V67" s="1">
        <v>44666</v>
      </c>
      <c r="W67" s="1"/>
      <c r="X67" s="1"/>
      <c r="Y67" s="2" t="s">
        <v>94</v>
      </c>
    </row>
    <row r="68" spans="1:25" ht="141.75" customHeight="1" x14ac:dyDescent="0.25">
      <c r="A68" s="35" t="s">
        <v>1647</v>
      </c>
      <c r="B68" s="6" t="s">
        <v>1720</v>
      </c>
      <c r="C68" s="1">
        <v>44630</v>
      </c>
      <c r="D68" s="4">
        <v>545</v>
      </c>
      <c r="E68" s="6"/>
      <c r="F68" s="40" t="s">
        <v>2337</v>
      </c>
      <c r="G68" s="1">
        <v>44655</v>
      </c>
      <c r="H68" s="4" t="s">
        <v>2335</v>
      </c>
      <c r="I68" s="2" t="s">
        <v>977</v>
      </c>
      <c r="J68" s="2" t="s">
        <v>1450</v>
      </c>
      <c r="K68" s="3">
        <v>297109813</v>
      </c>
      <c r="L68" s="9">
        <f t="shared" si="12"/>
        <v>297109813</v>
      </c>
      <c r="M68" s="9">
        <f t="shared" si="12"/>
        <v>297109813</v>
      </c>
      <c r="N68" s="2" t="s">
        <v>1469</v>
      </c>
      <c r="O68" s="2" t="s">
        <v>1470</v>
      </c>
      <c r="P68" s="4" t="s">
        <v>812</v>
      </c>
      <c r="Q68" s="3">
        <f t="shared" si="13"/>
        <v>892</v>
      </c>
      <c r="R68" s="3">
        <v>892</v>
      </c>
      <c r="S68" s="3"/>
      <c r="T68" s="3"/>
      <c r="U68" s="2" t="s">
        <v>2338</v>
      </c>
      <c r="V68" s="1">
        <v>44701</v>
      </c>
      <c r="W68" s="1"/>
      <c r="X68" s="1"/>
      <c r="Y68" s="2" t="s">
        <v>94</v>
      </c>
    </row>
    <row r="69" spans="1:25" ht="267.75" x14ac:dyDescent="0.25">
      <c r="A69" s="35" t="s">
        <v>1649</v>
      </c>
      <c r="B69" s="6" t="s">
        <v>1741</v>
      </c>
      <c r="C69" s="1">
        <v>44630</v>
      </c>
      <c r="D69" s="4">
        <v>545</v>
      </c>
      <c r="E69" s="6"/>
      <c r="F69" s="40" t="s">
        <v>2372</v>
      </c>
      <c r="G69" s="1">
        <v>44659</v>
      </c>
      <c r="H69" s="6" t="s">
        <v>2371</v>
      </c>
      <c r="I69" s="2" t="s">
        <v>977</v>
      </c>
      <c r="J69" s="2" t="s">
        <v>1450</v>
      </c>
      <c r="K69" s="3">
        <v>375051176.5</v>
      </c>
      <c r="L69" s="9">
        <f t="shared" si="12"/>
        <v>375051176.5</v>
      </c>
      <c r="M69" s="9">
        <f t="shared" si="12"/>
        <v>375051176.5</v>
      </c>
      <c r="N69" s="2" t="s">
        <v>1469</v>
      </c>
      <c r="O69" s="2" t="s">
        <v>1470</v>
      </c>
      <c r="P69" s="4" t="s">
        <v>812</v>
      </c>
      <c r="Q69" s="3">
        <f t="shared" si="13"/>
        <v>1126</v>
      </c>
      <c r="R69" s="3">
        <v>1126</v>
      </c>
      <c r="S69" s="3"/>
      <c r="T69" s="3"/>
      <c r="U69" s="2" t="s">
        <v>2362</v>
      </c>
      <c r="V69" s="1">
        <v>44701</v>
      </c>
      <c r="W69" s="1"/>
      <c r="X69" s="1"/>
      <c r="Y69" s="2" t="s">
        <v>94</v>
      </c>
    </row>
    <row r="70" spans="1:25" ht="409.5" x14ac:dyDescent="0.25">
      <c r="A70" s="35" t="s">
        <v>2157</v>
      </c>
      <c r="B70" s="6" t="s">
        <v>2156</v>
      </c>
      <c r="C70" s="1">
        <v>44631</v>
      </c>
      <c r="D70" s="4">
        <v>545</v>
      </c>
      <c r="E70" s="6"/>
      <c r="F70" s="40" t="s">
        <v>2299</v>
      </c>
      <c r="G70" s="1">
        <v>44652</v>
      </c>
      <c r="H70" s="4" t="s">
        <v>2300</v>
      </c>
      <c r="I70" s="2" t="s">
        <v>101</v>
      </c>
      <c r="J70" s="2" t="s">
        <v>1591</v>
      </c>
      <c r="K70" s="3">
        <v>243173700</v>
      </c>
      <c r="L70" s="9">
        <f t="shared" si="12"/>
        <v>243173700</v>
      </c>
      <c r="M70" s="9">
        <f t="shared" si="12"/>
        <v>243173700</v>
      </c>
      <c r="N70" s="2" t="s">
        <v>1290</v>
      </c>
      <c r="O70" s="2" t="s">
        <v>693</v>
      </c>
      <c r="P70" s="4" t="s">
        <v>69</v>
      </c>
      <c r="Q70" s="3">
        <f t="shared" si="13"/>
        <v>14520</v>
      </c>
      <c r="R70" s="3">
        <v>5220</v>
      </c>
      <c r="S70" s="3">
        <v>9300</v>
      </c>
      <c r="T70" s="3"/>
      <c r="U70" s="2" t="s">
        <v>2303</v>
      </c>
      <c r="V70" s="1">
        <v>44681</v>
      </c>
      <c r="W70" s="1">
        <v>44773</v>
      </c>
      <c r="X70" s="1"/>
      <c r="Y70" s="2" t="s">
        <v>94</v>
      </c>
    </row>
    <row r="71" spans="1:25" ht="63" customHeight="1" x14ac:dyDescent="0.25">
      <c r="A71" s="35" t="s">
        <v>2238</v>
      </c>
      <c r="B71" s="6" t="s">
        <v>2237</v>
      </c>
      <c r="C71" s="1">
        <v>44648</v>
      </c>
      <c r="D71" s="4">
        <v>545</v>
      </c>
      <c r="E71" s="6"/>
      <c r="F71" s="2"/>
      <c r="G71" s="1"/>
      <c r="H71" s="4"/>
      <c r="I71" s="2"/>
      <c r="J71" s="2" t="s">
        <v>932</v>
      </c>
      <c r="K71" s="3"/>
      <c r="L71" s="9">
        <f t="shared" ref="L71:M73" si="14">K71</f>
        <v>0</v>
      </c>
      <c r="M71" s="9">
        <f t="shared" si="14"/>
        <v>0</v>
      </c>
      <c r="N71" s="2"/>
      <c r="O71" s="2"/>
      <c r="P71" s="4"/>
      <c r="Q71" s="3">
        <f t="shared" si="13"/>
        <v>0</v>
      </c>
      <c r="R71" s="3"/>
      <c r="S71" s="3"/>
      <c r="T71" s="3"/>
      <c r="U71" s="2"/>
      <c r="V71" s="1"/>
      <c r="W71" s="1"/>
      <c r="X71" s="1"/>
      <c r="Y71" s="2"/>
    </row>
    <row r="72" spans="1:25" ht="78.75" customHeight="1" x14ac:dyDescent="0.25">
      <c r="A72" s="35" t="s">
        <v>2282</v>
      </c>
      <c r="B72" s="6" t="s">
        <v>2281</v>
      </c>
      <c r="C72" s="1">
        <v>44650</v>
      </c>
      <c r="D72" s="4">
        <v>545</v>
      </c>
      <c r="E72" s="6"/>
      <c r="F72" s="2"/>
      <c r="G72" s="1"/>
      <c r="H72" s="4"/>
      <c r="I72" s="2"/>
      <c r="J72" s="2" t="s">
        <v>2191</v>
      </c>
      <c r="K72" s="3"/>
      <c r="L72" s="9">
        <f t="shared" si="14"/>
        <v>0</v>
      </c>
      <c r="M72" s="9">
        <f t="shared" si="14"/>
        <v>0</v>
      </c>
      <c r="N72" s="2"/>
      <c r="O72" s="2"/>
      <c r="P72" s="4"/>
      <c r="Q72" s="3">
        <f t="shared" si="13"/>
        <v>0</v>
      </c>
      <c r="R72" s="3"/>
      <c r="S72" s="3"/>
      <c r="T72" s="3"/>
      <c r="U72" s="2"/>
      <c r="V72" s="1"/>
      <c r="W72" s="1"/>
      <c r="X72" s="1"/>
      <c r="Y72" s="2"/>
    </row>
    <row r="73" spans="1:25" ht="47.25" customHeight="1" x14ac:dyDescent="0.25">
      <c r="A73" s="35" t="s">
        <v>2501</v>
      </c>
      <c r="B73" s="6" t="s">
        <v>2500</v>
      </c>
      <c r="C73" s="1">
        <v>44655</v>
      </c>
      <c r="D73" s="4">
        <v>545</v>
      </c>
      <c r="E73" s="6"/>
      <c r="F73" s="2"/>
      <c r="G73" s="1"/>
      <c r="H73" s="4"/>
      <c r="I73" s="2"/>
      <c r="J73" s="2" t="s">
        <v>2499</v>
      </c>
      <c r="K73" s="3"/>
      <c r="L73" s="9">
        <f t="shared" si="14"/>
        <v>0</v>
      </c>
      <c r="M73" s="9">
        <f t="shared" si="14"/>
        <v>0</v>
      </c>
      <c r="N73" s="2"/>
      <c r="O73" s="2"/>
      <c r="P73" s="4"/>
      <c r="Q73" s="3">
        <f t="shared" si="13"/>
        <v>0</v>
      </c>
      <c r="R73" s="3"/>
      <c r="S73" s="3"/>
      <c r="T73" s="3"/>
      <c r="U73" s="2"/>
      <c r="V73" s="1"/>
      <c r="W73" s="1"/>
      <c r="X73" s="1"/>
      <c r="Y73" s="2"/>
    </row>
    <row r="74" spans="1:25" ht="47.25" customHeight="1" x14ac:dyDescent="0.25">
      <c r="A74" s="35" t="s">
        <v>2483</v>
      </c>
      <c r="B74" s="6" t="s">
        <v>2482</v>
      </c>
      <c r="C74" s="1">
        <v>44659</v>
      </c>
      <c r="D74" s="4">
        <v>545</v>
      </c>
      <c r="E74" s="6"/>
      <c r="F74" s="2"/>
      <c r="G74" s="1"/>
      <c r="H74" s="4"/>
      <c r="I74" s="2"/>
      <c r="J74" s="2" t="s">
        <v>819</v>
      </c>
      <c r="K74" s="3"/>
      <c r="L74" s="9">
        <f t="shared" ref="L74:M79" si="15">K74</f>
        <v>0</v>
      </c>
      <c r="M74" s="9">
        <f t="shared" si="15"/>
        <v>0</v>
      </c>
      <c r="N74" s="2"/>
      <c r="O74" s="2"/>
      <c r="P74" s="4"/>
      <c r="Q74" s="3">
        <f t="shared" si="13"/>
        <v>0</v>
      </c>
      <c r="R74" s="3"/>
      <c r="S74" s="3"/>
      <c r="T74" s="3"/>
      <c r="U74" s="2"/>
      <c r="V74" s="1"/>
      <c r="W74" s="1"/>
      <c r="X74" s="1"/>
      <c r="Y74" s="2"/>
    </row>
    <row r="75" spans="1:25" ht="47.25" customHeight="1" x14ac:dyDescent="0.25">
      <c r="A75" s="35" t="s">
        <v>2481</v>
      </c>
      <c r="B75" s="6" t="s">
        <v>2480</v>
      </c>
      <c r="C75" s="1">
        <v>44659</v>
      </c>
      <c r="D75" s="4">
        <v>545</v>
      </c>
      <c r="E75" s="6"/>
      <c r="F75" s="2"/>
      <c r="G75" s="1"/>
      <c r="H75" s="4"/>
      <c r="I75" s="2"/>
      <c r="J75" s="2" t="s">
        <v>819</v>
      </c>
      <c r="K75" s="3"/>
      <c r="L75" s="9">
        <f t="shared" si="15"/>
        <v>0</v>
      </c>
      <c r="M75" s="9">
        <f t="shared" si="15"/>
        <v>0</v>
      </c>
      <c r="N75" s="2"/>
      <c r="O75" s="2"/>
      <c r="P75" s="4"/>
      <c r="Q75" s="3">
        <f t="shared" si="13"/>
        <v>0</v>
      </c>
      <c r="R75" s="3"/>
      <c r="S75" s="3"/>
      <c r="T75" s="3"/>
      <c r="U75" s="2"/>
      <c r="V75" s="1"/>
      <c r="W75" s="1"/>
      <c r="X75" s="1"/>
      <c r="Y75" s="2"/>
    </row>
    <row r="76" spans="1:25" ht="47.25" customHeight="1" x14ac:dyDescent="0.25">
      <c r="A76" s="35" t="s">
        <v>2479</v>
      </c>
      <c r="B76" s="6" t="s">
        <v>2478</v>
      </c>
      <c r="C76" s="1">
        <v>44662</v>
      </c>
      <c r="D76" s="4">
        <v>545</v>
      </c>
      <c r="E76" s="6"/>
      <c r="F76" s="2"/>
      <c r="G76" s="1"/>
      <c r="H76" s="4"/>
      <c r="I76" s="2"/>
      <c r="J76" s="2" t="s">
        <v>819</v>
      </c>
      <c r="K76" s="3"/>
      <c r="L76" s="9">
        <f t="shared" si="15"/>
        <v>0</v>
      </c>
      <c r="M76" s="9">
        <f t="shared" si="15"/>
        <v>0</v>
      </c>
      <c r="N76" s="2"/>
      <c r="O76" s="2"/>
      <c r="P76" s="4"/>
      <c r="Q76" s="3">
        <f t="shared" si="13"/>
        <v>0</v>
      </c>
      <c r="R76" s="3"/>
      <c r="S76" s="3"/>
      <c r="T76" s="3"/>
      <c r="U76" s="2"/>
      <c r="V76" s="1"/>
      <c r="W76" s="1"/>
      <c r="X76" s="1"/>
      <c r="Y76" s="2"/>
    </row>
    <row r="77" spans="1:25" ht="47.25" customHeight="1" x14ac:dyDescent="0.25">
      <c r="A77" s="35" t="s">
        <v>2477</v>
      </c>
      <c r="B77" s="6" t="s">
        <v>2476</v>
      </c>
      <c r="C77" s="1">
        <v>44663</v>
      </c>
      <c r="D77" s="4">
        <v>545</v>
      </c>
      <c r="E77" s="6"/>
      <c r="F77" s="2"/>
      <c r="G77" s="1"/>
      <c r="H77" s="4"/>
      <c r="I77" s="2"/>
      <c r="J77" s="2" t="s">
        <v>819</v>
      </c>
      <c r="K77" s="3"/>
      <c r="L77" s="9">
        <f t="shared" si="15"/>
        <v>0</v>
      </c>
      <c r="M77" s="9">
        <f t="shared" si="15"/>
        <v>0</v>
      </c>
      <c r="N77" s="2"/>
      <c r="O77" s="2"/>
      <c r="P77" s="4"/>
      <c r="Q77" s="3">
        <f t="shared" si="13"/>
        <v>0</v>
      </c>
      <c r="R77" s="3"/>
      <c r="S77" s="3"/>
      <c r="T77" s="3"/>
      <c r="U77" s="2"/>
      <c r="V77" s="1"/>
      <c r="W77" s="1"/>
      <c r="X77" s="1"/>
      <c r="Y77" s="2"/>
    </row>
    <row r="78" spans="1:25" ht="15.75" customHeight="1" x14ac:dyDescent="0.25">
      <c r="A78" s="35" t="s">
        <v>2469</v>
      </c>
      <c r="B78" s="6" t="s">
        <v>2468</v>
      </c>
      <c r="C78" s="1">
        <v>44665</v>
      </c>
      <c r="D78" s="4">
        <v>545</v>
      </c>
      <c r="E78" s="6"/>
      <c r="F78" s="2"/>
      <c r="G78" s="1"/>
      <c r="H78" s="4"/>
      <c r="I78" s="2"/>
      <c r="J78" s="2" t="s">
        <v>952</v>
      </c>
      <c r="K78" s="3"/>
      <c r="L78" s="9">
        <f t="shared" si="15"/>
        <v>0</v>
      </c>
      <c r="M78" s="9">
        <f t="shared" si="15"/>
        <v>0</v>
      </c>
      <c r="N78" s="2"/>
      <c r="O78" s="2"/>
      <c r="P78" s="4"/>
      <c r="Q78" s="3">
        <f t="shared" ref="Q78:Q79" si="16">R78+S78+T78</f>
        <v>0</v>
      </c>
      <c r="R78" s="3"/>
      <c r="S78" s="3"/>
      <c r="T78" s="3"/>
      <c r="U78" s="2"/>
      <c r="V78" s="1"/>
      <c r="W78" s="1"/>
      <c r="X78" s="1"/>
      <c r="Y78" s="2"/>
    </row>
    <row r="79" spans="1:25" ht="47.25" customHeight="1" x14ac:dyDescent="0.25">
      <c r="A79" s="35" t="s">
        <v>2467</v>
      </c>
      <c r="B79" s="6" t="s">
        <v>2466</v>
      </c>
      <c r="C79" s="1">
        <v>44665</v>
      </c>
      <c r="D79" s="4">
        <v>545</v>
      </c>
      <c r="E79" s="6"/>
      <c r="F79" s="2"/>
      <c r="G79" s="1"/>
      <c r="H79" s="4"/>
      <c r="I79" s="2"/>
      <c r="J79" s="2" t="s">
        <v>2464</v>
      </c>
      <c r="K79" s="3"/>
      <c r="L79" s="9">
        <f t="shared" si="15"/>
        <v>0</v>
      </c>
      <c r="M79" s="9">
        <f t="shared" si="15"/>
        <v>0</v>
      </c>
      <c r="N79" s="2"/>
      <c r="O79" s="2"/>
      <c r="P79" s="4" t="s">
        <v>2465</v>
      </c>
      <c r="Q79" s="3">
        <f t="shared" si="16"/>
        <v>50</v>
      </c>
      <c r="R79" s="3">
        <v>50</v>
      </c>
      <c r="S79" s="3"/>
      <c r="T79" s="3"/>
      <c r="U79" s="2"/>
      <c r="V79" s="1"/>
      <c r="W79" s="1"/>
      <c r="X79" s="1"/>
      <c r="Y79" s="2"/>
    </row>
    <row r="80" spans="1:25"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sheetData>
  <autoFilter ref="A1:Y79">
    <filterColumn colId="16" showButton="0"/>
    <filterColumn colId="17" showButton="0"/>
    <filterColumn colId="18" showButton="0"/>
    <filterColumn colId="19" showButton="0"/>
    <filterColumn colId="21" showButton="0"/>
    <filterColumn colId="22" showButton="0"/>
  </autoFilter>
  <mergeCells count="20">
    <mergeCell ref="A1:A2"/>
    <mergeCell ref="B1:B2"/>
    <mergeCell ref="C1:C2"/>
    <mergeCell ref="D1:D2"/>
    <mergeCell ref="E1:E2"/>
    <mergeCell ref="F1:F2"/>
    <mergeCell ref="G1:G2"/>
    <mergeCell ref="H1:H2"/>
    <mergeCell ref="I1:I2"/>
    <mergeCell ref="J1:J2"/>
    <mergeCell ref="K1:K2"/>
    <mergeCell ref="L1:L2"/>
    <mergeCell ref="M1:M2"/>
    <mergeCell ref="U1:U2"/>
    <mergeCell ref="N1:N2"/>
    <mergeCell ref="O1:O2"/>
    <mergeCell ref="P1:P2"/>
    <mergeCell ref="Y1:Y2"/>
    <mergeCell ref="Q1:T1"/>
    <mergeCell ref="V1:X1"/>
  </mergeCells>
  <hyperlinks>
    <hyperlink ref="F3" r:id="rId1"/>
    <hyperlink ref="F4" r:id="rId2"/>
    <hyperlink ref="F5" r:id="rId3"/>
    <hyperlink ref="F6" r:id="rId4"/>
    <hyperlink ref="F7" r:id="rId5"/>
    <hyperlink ref="F8" r:id="rId6"/>
    <hyperlink ref="F10" r:id="rId7"/>
    <hyperlink ref="F11" r:id="rId8"/>
    <hyperlink ref="F12" r:id="rId9"/>
    <hyperlink ref="F13" r:id="rId10"/>
    <hyperlink ref="F14" r:id="rId11"/>
    <hyperlink ref="F15" r:id="rId12"/>
    <hyperlink ref="F17" r:id="rId13"/>
    <hyperlink ref="F18" r:id="rId14"/>
    <hyperlink ref="F19" r:id="rId15"/>
    <hyperlink ref="F39" r:id="rId16"/>
    <hyperlink ref="F40" r:id="rId17"/>
    <hyperlink ref="F41" r:id="rId18"/>
    <hyperlink ref="F42" r:id="rId19"/>
    <hyperlink ref="F43" r:id="rId20"/>
    <hyperlink ref="F21" r:id="rId21"/>
    <hyperlink ref="F22" r:id="rId22"/>
    <hyperlink ref="F23" r:id="rId23"/>
    <hyperlink ref="F24" r:id="rId24"/>
    <hyperlink ref="F63" r:id="rId25"/>
    <hyperlink ref="F65" r:id="rId26"/>
    <hyperlink ref="F67" r:id="rId27"/>
    <hyperlink ref="F70" r:id="rId28"/>
    <hyperlink ref="F61" r:id="rId29"/>
    <hyperlink ref="F62" r:id="rId30"/>
    <hyperlink ref="F64" r:id="rId31"/>
    <hyperlink ref="F66" r:id="rId32"/>
    <hyperlink ref="F68" r:id="rId33"/>
    <hyperlink ref="F59" r:id="rId34"/>
    <hyperlink ref="F60" r:id="rId35"/>
    <hyperlink ref="F69" r:id="rId36"/>
    <hyperlink ref="F25" r:id="rId37"/>
    <hyperlink ref="F26" r:id="rId38"/>
    <hyperlink ref="F27" r:id="rId39"/>
    <hyperlink ref="F28" r:id="rId40"/>
    <hyperlink ref="F29" r:id="rId41"/>
    <hyperlink ref="F30" r:id="rId42"/>
    <hyperlink ref="F31" r:id="rId43"/>
    <hyperlink ref="F32" r:id="rId44"/>
    <hyperlink ref="F33" r:id="rId45"/>
    <hyperlink ref="F34" r:id="rId46"/>
    <hyperlink ref="F35" r:id="rId47"/>
    <hyperlink ref="F36" r:id="rId48"/>
    <hyperlink ref="F37" r:id="rId49"/>
    <hyperlink ref="F38" r:id="rId50"/>
    <hyperlink ref="F50" r:id="rId5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workbookViewId="0">
      <selection activeCell="D4" sqref="D4"/>
    </sheetView>
  </sheetViews>
  <sheetFormatPr defaultRowHeight="15.75" x14ac:dyDescent="0.25"/>
  <cols>
    <col min="1" max="1" width="39.42578125" style="46" customWidth="1"/>
    <col min="2" max="2" width="26.7109375" style="24" customWidth="1"/>
    <col min="3" max="3" width="13" style="47" customWidth="1"/>
    <col min="4" max="4" width="18.5703125" style="24" customWidth="1"/>
    <col min="5" max="5" width="31.140625" style="48" customWidth="1"/>
    <col min="6" max="6" width="27.42578125" style="49" customWidth="1"/>
    <col min="7" max="7" width="13.85546875" style="47" customWidth="1"/>
    <col min="8" max="8" width="32.85546875" style="24" customWidth="1"/>
    <col min="9" max="9" width="22.140625" style="49" customWidth="1"/>
    <col min="10" max="10" width="30.85546875" style="49" customWidth="1"/>
    <col min="11" max="11" width="19.85546875" style="24" customWidth="1"/>
    <col min="12" max="13" width="20.140625" style="24" customWidth="1"/>
    <col min="14" max="14" width="17.28515625" style="49" customWidth="1"/>
    <col min="15" max="15" width="33.28515625" style="49" customWidth="1"/>
    <col min="16" max="16" width="9.140625" style="24"/>
    <col min="17" max="17" width="18.5703125" style="24" customWidth="1"/>
    <col min="18" max="18" width="17.140625" style="24" customWidth="1"/>
    <col min="19" max="19" width="16.28515625" style="24" customWidth="1"/>
    <col min="20" max="20" width="17.5703125" style="50" customWidth="1"/>
    <col min="21" max="21" width="17.5703125" style="24" customWidth="1"/>
    <col min="22" max="22" width="16.140625" style="47" customWidth="1"/>
    <col min="23" max="23" width="15.140625" style="47" customWidth="1"/>
    <col min="24" max="24" width="13.28515625" style="47" customWidth="1"/>
    <col min="25" max="25" width="16.7109375" style="49" customWidth="1"/>
    <col min="26" max="16384" width="9.140625" style="24"/>
  </cols>
  <sheetData>
    <row r="1" spans="1:25" ht="35.25" customHeight="1" x14ac:dyDescent="0.25">
      <c r="A1" s="17" t="s">
        <v>0</v>
      </c>
      <c r="B1" s="15" t="s">
        <v>21</v>
      </c>
      <c r="C1" s="10" t="s">
        <v>1</v>
      </c>
      <c r="D1" s="16" t="s">
        <v>79</v>
      </c>
      <c r="E1" s="18" t="s">
        <v>2</v>
      </c>
      <c r="F1" s="12" t="s">
        <v>6</v>
      </c>
      <c r="G1" s="10" t="s">
        <v>3</v>
      </c>
      <c r="H1" s="12" t="s">
        <v>4</v>
      </c>
      <c r="I1" s="12" t="s">
        <v>5</v>
      </c>
      <c r="J1" s="12" t="s">
        <v>7</v>
      </c>
      <c r="K1" s="19" t="s">
        <v>26</v>
      </c>
      <c r="L1" s="19" t="s">
        <v>27</v>
      </c>
      <c r="M1" s="19" t="s">
        <v>200</v>
      </c>
      <c r="N1" s="20" t="s">
        <v>32</v>
      </c>
      <c r="O1" s="20" t="s">
        <v>2522</v>
      </c>
      <c r="P1" s="11" t="s">
        <v>33</v>
      </c>
      <c r="Q1" s="22" t="s">
        <v>42</v>
      </c>
      <c r="R1" s="23"/>
      <c r="S1" s="23"/>
      <c r="T1" s="23"/>
      <c r="U1" s="11" t="s">
        <v>266</v>
      </c>
      <c r="V1" s="10" t="s">
        <v>44</v>
      </c>
      <c r="W1" s="10"/>
      <c r="X1" s="10"/>
      <c r="Y1" s="20" t="s">
        <v>93</v>
      </c>
    </row>
    <row r="2" spans="1:25" ht="77.25" customHeight="1" x14ac:dyDescent="0.25">
      <c r="A2" s="17"/>
      <c r="B2" s="15"/>
      <c r="C2" s="10"/>
      <c r="D2" s="16"/>
      <c r="E2" s="18"/>
      <c r="F2" s="12"/>
      <c r="G2" s="10"/>
      <c r="H2" s="12"/>
      <c r="I2" s="12"/>
      <c r="J2" s="12"/>
      <c r="K2" s="19"/>
      <c r="L2" s="19"/>
      <c r="M2" s="19"/>
      <c r="N2" s="20"/>
      <c r="O2" s="20"/>
      <c r="P2" s="11"/>
      <c r="Q2" s="9" t="s">
        <v>43</v>
      </c>
      <c r="R2" s="9" t="s">
        <v>18</v>
      </c>
      <c r="S2" s="9" t="s">
        <v>19</v>
      </c>
      <c r="T2" s="9" t="s">
        <v>20</v>
      </c>
      <c r="U2" s="11"/>
      <c r="V2" s="8" t="s">
        <v>18</v>
      </c>
      <c r="W2" s="8" t="s">
        <v>19</v>
      </c>
      <c r="X2" s="8" t="s">
        <v>20</v>
      </c>
      <c r="Y2" s="20"/>
    </row>
    <row r="3" spans="1:25" ht="47.25" x14ac:dyDescent="0.25">
      <c r="A3" s="57" t="s">
        <v>1426</v>
      </c>
      <c r="B3" s="58" t="s">
        <v>1447</v>
      </c>
      <c r="C3" s="59">
        <v>44610</v>
      </c>
      <c r="D3" s="60" t="s">
        <v>1348</v>
      </c>
      <c r="E3" s="58" t="s">
        <v>1534</v>
      </c>
      <c r="F3" s="7" t="s">
        <v>1534</v>
      </c>
      <c r="G3" s="59" t="s">
        <v>1534</v>
      </c>
      <c r="H3" s="60" t="s">
        <v>1534</v>
      </c>
      <c r="I3" s="7" t="s">
        <v>1534</v>
      </c>
      <c r="J3" s="7" t="s">
        <v>1347</v>
      </c>
      <c r="K3" s="61"/>
      <c r="L3" s="9"/>
      <c r="M3" s="9"/>
      <c r="N3" s="9"/>
      <c r="O3" s="9"/>
      <c r="P3" s="61"/>
      <c r="Q3" s="61">
        <v>1067200</v>
      </c>
      <c r="R3" s="61">
        <v>1067200</v>
      </c>
      <c r="S3" s="61"/>
      <c r="T3" s="61"/>
      <c r="U3" s="9" t="s">
        <v>1535</v>
      </c>
      <c r="V3" s="59">
        <v>44671</v>
      </c>
      <c r="W3" s="59"/>
      <c r="X3" s="59"/>
      <c r="Y3" s="60"/>
    </row>
    <row r="4" spans="1:25" ht="409.5" x14ac:dyDescent="0.25">
      <c r="A4" s="35" t="s">
        <v>1421</v>
      </c>
      <c r="B4" s="6" t="s">
        <v>1446</v>
      </c>
      <c r="C4" s="1">
        <v>44610</v>
      </c>
      <c r="D4" s="4" t="s">
        <v>1348</v>
      </c>
      <c r="E4" s="6"/>
      <c r="F4" s="2"/>
      <c r="G4" s="1">
        <v>44634</v>
      </c>
      <c r="H4" s="4" t="s">
        <v>1772</v>
      </c>
      <c r="I4" s="2" t="s">
        <v>100</v>
      </c>
      <c r="J4" s="2" t="s">
        <v>1254</v>
      </c>
      <c r="K4" s="3">
        <v>214902835</v>
      </c>
      <c r="L4" s="9">
        <f>K4</f>
        <v>214902835</v>
      </c>
      <c r="M4" s="9">
        <f>L4</f>
        <v>214902835</v>
      </c>
      <c r="N4" s="2" t="s">
        <v>1770</v>
      </c>
      <c r="O4" s="2" t="s">
        <v>683</v>
      </c>
      <c r="P4" s="4" t="s">
        <v>78</v>
      </c>
      <c r="Q4" s="3">
        <f t="shared" ref="Q4:Q13" si="0">R4+S4+T4</f>
        <v>5299700</v>
      </c>
      <c r="R4" s="3">
        <v>5299700</v>
      </c>
      <c r="S4" s="3"/>
      <c r="T4" s="3"/>
      <c r="U4" s="2" t="s">
        <v>1769</v>
      </c>
      <c r="V4" s="1">
        <v>44696</v>
      </c>
      <c r="W4" s="1"/>
      <c r="X4" s="1"/>
      <c r="Y4" s="2" t="s">
        <v>1531</v>
      </c>
    </row>
    <row r="5" spans="1:25" ht="409.5" x14ac:dyDescent="0.25">
      <c r="A5" s="57" t="s">
        <v>1424</v>
      </c>
      <c r="B5" s="58" t="s">
        <v>1445</v>
      </c>
      <c r="C5" s="59">
        <v>44610</v>
      </c>
      <c r="D5" s="60" t="s">
        <v>1348</v>
      </c>
      <c r="E5" s="58" t="s">
        <v>1534</v>
      </c>
      <c r="F5" s="7" t="s">
        <v>1534</v>
      </c>
      <c r="G5" s="59" t="s">
        <v>1534</v>
      </c>
      <c r="H5" s="60" t="s">
        <v>1534</v>
      </c>
      <c r="I5" s="7" t="s">
        <v>1534</v>
      </c>
      <c r="J5" s="7" t="s">
        <v>1347</v>
      </c>
      <c r="K5" s="61"/>
      <c r="L5" s="9"/>
      <c r="M5" s="9"/>
      <c r="N5" s="7"/>
      <c r="O5" s="7"/>
      <c r="P5" s="60"/>
      <c r="Q5" s="61">
        <f t="shared" si="0"/>
        <v>1323160</v>
      </c>
      <c r="R5" s="61">
        <v>1323160</v>
      </c>
      <c r="S5" s="61"/>
      <c r="T5" s="61"/>
      <c r="U5" s="7" t="s">
        <v>1536</v>
      </c>
      <c r="V5" s="59">
        <v>44671</v>
      </c>
      <c r="W5" s="59"/>
      <c r="X5" s="59"/>
      <c r="Y5" s="61"/>
    </row>
    <row r="6" spans="1:25" ht="31.5" x14ac:dyDescent="0.25">
      <c r="A6" s="57" t="s">
        <v>1429</v>
      </c>
      <c r="B6" s="58" t="s">
        <v>1442</v>
      </c>
      <c r="C6" s="59">
        <v>44610</v>
      </c>
      <c r="D6" s="60" t="s">
        <v>1348</v>
      </c>
      <c r="E6" s="58" t="s">
        <v>1534</v>
      </c>
      <c r="F6" s="7" t="s">
        <v>1534</v>
      </c>
      <c r="G6" s="59" t="s">
        <v>1534</v>
      </c>
      <c r="H6" s="60" t="s">
        <v>1534</v>
      </c>
      <c r="I6" s="7" t="s">
        <v>1534</v>
      </c>
      <c r="J6" s="7" t="s">
        <v>1347</v>
      </c>
      <c r="K6" s="61"/>
      <c r="L6" s="9">
        <f t="shared" ref="L6:M13" si="1">K6</f>
        <v>0</v>
      </c>
      <c r="M6" s="9">
        <f t="shared" si="1"/>
        <v>0</v>
      </c>
      <c r="N6" s="7"/>
      <c r="O6" s="7"/>
      <c r="P6" s="60"/>
      <c r="Q6" s="61">
        <f t="shared" si="0"/>
        <v>0</v>
      </c>
      <c r="R6" s="61"/>
      <c r="S6" s="61"/>
      <c r="T6" s="61"/>
      <c r="U6" s="7"/>
      <c r="V6" s="59"/>
      <c r="W6" s="59"/>
      <c r="X6" s="59"/>
      <c r="Y6" s="7"/>
    </row>
    <row r="7" spans="1:25" ht="31.5" x14ac:dyDescent="0.25">
      <c r="A7" s="57" t="s">
        <v>1427</v>
      </c>
      <c r="B7" s="58" t="s">
        <v>1441</v>
      </c>
      <c r="C7" s="59">
        <v>44610</v>
      </c>
      <c r="D7" s="60" t="s">
        <v>1348</v>
      </c>
      <c r="E7" s="58" t="s">
        <v>1534</v>
      </c>
      <c r="F7" s="7" t="s">
        <v>1534</v>
      </c>
      <c r="G7" s="59" t="s">
        <v>1534</v>
      </c>
      <c r="H7" s="60" t="s">
        <v>1534</v>
      </c>
      <c r="I7" s="7" t="s">
        <v>1534</v>
      </c>
      <c r="J7" s="7" t="s">
        <v>1347</v>
      </c>
      <c r="K7" s="61"/>
      <c r="L7" s="9">
        <f t="shared" si="1"/>
        <v>0</v>
      </c>
      <c r="M7" s="9">
        <f t="shared" si="1"/>
        <v>0</v>
      </c>
      <c r="N7" s="7"/>
      <c r="O7" s="7"/>
      <c r="P7" s="60"/>
      <c r="Q7" s="61">
        <f t="shared" si="0"/>
        <v>0</v>
      </c>
      <c r="R7" s="61"/>
      <c r="S7" s="61"/>
      <c r="T7" s="61"/>
      <c r="U7" s="7"/>
      <c r="V7" s="59"/>
      <c r="W7" s="59"/>
      <c r="X7" s="59"/>
      <c r="Y7" s="7"/>
    </row>
    <row r="8" spans="1:25" ht="409.5" x14ac:dyDescent="0.25">
      <c r="A8" s="35" t="s">
        <v>1423</v>
      </c>
      <c r="B8" s="6" t="s">
        <v>1440</v>
      </c>
      <c r="C8" s="1">
        <v>44610</v>
      </c>
      <c r="D8" s="4" t="s">
        <v>1348</v>
      </c>
      <c r="E8" s="6"/>
      <c r="F8" s="2"/>
      <c r="G8" s="1">
        <v>44634</v>
      </c>
      <c r="H8" s="6" t="s">
        <v>1773</v>
      </c>
      <c r="I8" s="2" t="s">
        <v>100</v>
      </c>
      <c r="J8" s="2" t="s">
        <v>1254</v>
      </c>
      <c r="K8" s="3">
        <v>275772440</v>
      </c>
      <c r="L8" s="9">
        <f t="shared" si="1"/>
        <v>275772440</v>
      </c>
      <c r="M8" s="9">
        <f t="shared" si="1"/>
        <v>275772440</v>
      </c>
      <c r="N8" s="2" t="s">
        <v>1770</v>
      </c>
      <c r="O8" s="2" t="s">
        <v>683</v>
      </c>
      <c r="P8" s="4" t="s">
        <v>78</v>
      </c>
      <c r="Q8" s="3">
        <f t="shared" si="0"/>
        <v>6800800</v>
      </c>
      <c r="R8" s="3">
        <v>6800800</v>
      </c>
      <c r="S8" s="3"/>
      <c r="T8" s="3"/>
      <c r="U8" s="2" t="s">
        <v>1771</v>
      </c>
      <c r="V8" s="1">
        <v>44696</v>
      </c>
      <c r="W8" s="1"/>
      <c r="X8" s="1"/>
      <c r="Y8" s="2" t="s">
        <v>94</v>
      </c>
    </row>
    <row r="9" spans="1:25" ht="31.5" x14ac:dyDescent="0.25">
      <c r="A9" s="57" t="s">
        <v>1430</v>
      </c>
      <c r="B9" s="58" t="s">
        <v>1439</v>
      </c>
      <c r="C9" s="59">
        <v>44610</v>
      </c>
      <c r="D9" s="60" t="s">
        <v>1348</v>
      </c>
      <c r="E9" s="58" t="s">
        <v>1534</v>
      </c>
      <c r="F9" s="7" t="s">
        <v>1534</v>
      </c>
      <c r="G9" s="59" t="s">
        <v>1534</v>
      </c>
      <c r="H9" s="60" t="s">
        <v>1534</v>
      </c>
      <c r="I9" s="7" t="s">
        <v>1534</v>
      </c>
      <c r="J9" s="7" t="s">
        <v>1347</v>
      </c>
      <c r="K9" s="61"/>
      <c r="L9" s="9">
        <f t="shared" si="1"/>
        <v>0</v>
      </c>
      <c r="M9" s="9">
        <f t="shared" si="1"/>
        <v>0</v>
      </c>
      <c r="N9" s="7"/>
      <c r="O9" s="7"/>
      <c r="P9" s="60"/>
      <c r="Q9" s="61">
        <f t="shared" si="0"/>
        <v>0</v>
      </c>
      <c r="R9" s="61"/>
      <c r="S9" s="61"/>
      <c r="T9" s="61"/>
      <c r="U9" s="7"/>
      <c r="V9" s="59"/>
      <c r="W9" s="59"/>
      <c r="X9" s="59"/>
      <c r="Y9" s="7"/>
    </row>
    <row r="10" spans="1:25" ht="409.5" x14ac:dyDescent="0.25">
      <c r="A10" s="35" t="s">
        <v>1425</v>
      </c>
      <c r="B10" s="6" t="s">
        <v>1438</v>
      </c>
      <c r="C10" s="1">
        <v>44610</v>
      </c>
      <c r="D10" s="4" t="s">
        <v>1348</v>
      </c>
      <c r="E10" s="6"/>
      <c r="F10" s="2"/>
      <c r="G10" s="1">
        <v>44634</v>
      </c>
      <c r="H10" s="4" t="s">
        <v>1774</v>
      </c>
      <c r="I10" s="2" t="s">
        <v>100</v>
      </c>
      <c r="J10" s="2" t="s">
        <v>1254</v>
      </c>
      <c r="K10" s="3">
        <v>202774330</v>
      </c>
      <c r="L10" s="9">
        <f t="shared" si="1"/>
        <v>202774330</v>
      </c>
      <c r="M10" s="9">
        <f t="shared" si="1"/>
        <v>202774330</v>
      </c>
      <c r="N10" s="2" t="s">
        <v>1770</v>
      </c>
      <c r="O10" s="2" t="s">
        <v>683</v>
      </c>
      <c r="P10" s="4" t="s">
        <v>78</v>
      </c>
      <c r="Q10" s="3">
        <f t="shared" si="0"/>
        <v>5000600</v>
      </c>
      <c r="R10" s="3">
        <v>5000600</v>
      </c>
      <c r="S10" s="3"/>
      <c r="T10" s="3"/>
      <c r="U10" s="2" t="s">
        <v>1777</v>
      </c>
      <c r="V10" s="1">
        <v>44696</v>
      </c>
      <c r="W10" s="1"/>
      <c r="X10" s="1"/>
      <c r="Y10" s="2" t="s">
        <v>94</v>
      </c>
    </row>
    <row r="11" spans="1:25" ht="31.5" x14ac:dyDescent="0.25">
      <c r="A11" s="57" t="s">
        <v>1431</v>
      </c>
      <c r="B11" s="58" t="s">
        <v>1437</v>
      </c>
      <c r="C11" s="59">
        <v>44610</v>
      </c>
      <c r="D11" s="60" t="s">
        <v>1348</v>
      </c>
      <c r="E11" s="58" t="s">
        <v>1534</v>
      </c>
      <c r="F11" s="7" t="s">
        <v>1534</v>
      </c>
      <c r="G11" s="59" t="s">
        <v>1534</v>
      </c>
      <c r="H11" s="60" t="s">
        <v>1534</v>
      </c>
      <c r="I11" s="7" t="s">
        <v>1534</v>
      </c>
      <c r="J11" s="7" t="s">
        <v>1347</v>
      </c>
      <c r="K11" s="61"/>
      <c r="L11" s="9">
        <f t="shared" si="1"/>
        <v>0</v>
      </c>
      <c r="M11" s="9">
        <f t="shared" si="1"/>
        <v>0</v>
      </c>
      <c r="N11" s="7"/>
      <c r="O11" s="7"/>
      <c r="P11" s="60"/>
      <c r="Q11" s="61">
        <f t="shared" si="0"/>
        <v>0</v>
      </c>
      <c r="R11" s="61"/>
      <c r="S11" s="61"/>
      <c r="T11" s="61"/>
      <c r="U11" s="7"/>
      <c r="V11" s="59"/>
      <c r="W11" s="59"/>
      <c r="X11" s="59"/>
      <c r="Y11" s="7"/>
    </row>
    <row r="12" spans="1:25" ht="409.5" x14ac:dyDescent="0.25">
      <c r="A12" s="35" t="s">
        <v>1428</v>
      </c>
      <c r="B12" s="6" t="s">
        <v>1436</v>
      </c>
      <c r="C12" s="1">
        <v>44610</v>
      </c>
      <c r="D12" s="4" t="s">
        <v>1348</v>
      </c>
      <c r="E12" s="6"/>
      <c r="F12" s="2"/>
      <c r="G12" s="1">
        <v>44634</v>
      </c>
      <c r="H12" s="4" t="s">
        <v>1775</v>
      </c>
      <c r="I12" s="2" t="s">
        <v>100</v>
      </c>
      <c r="J12" s="2" t="s">
        <v>1254</v>
      </c>
      <c r="K12" s="3">
        <v>247083315</v>
      </c>
      <c r="L12" s="9">
        <f t="shared" si="1"/>
        <v>247083315</v>
      </c>
      <c r="M12" s="9">
        <f t="shared" si="1"/>
        <v>247083315</v>
      </c>
      <c r="N12" s="2" t="s">
        <v>1770</v>
      </c>
      <c r="O12" s="2" t="s">
        <v>683</v>
      </c>
      <c r="P12" s="4" t="s">
        <v>78</v>
      </c>
      <c r="Q12" s="3">
        <f t="shared" si="0"/>
        <v>6093300</v>
      </c>
      <c r="R12" s="3">
        <v>6093300</v>
      </c>
      <c r="S12" s="3"/>
      <c r="T12" s="3"/>
      <c r="U12" s="2" t="s">
        <v>1778</v>
      </c>
      <c r="V12" s="1">
        <v>44696</v>
      </c>
      <c r="W12" s="1"/>
      <c r="X12" s="1"/>
      <c r="Y12" s="2" t="s">
        <v>94</v>
      </c>
    </row>
    <row r="13" spans="1:25" ht="409.5" x14ac:dyDescent="0.25">
      <c r="A13" s="35" t="s">
        <v>1422</v>
      </c>
      <c r="B13" s="6" t="s">
        <v>1435</v>
      </c>
      <c r="C13" s="1">
        <v>44610</v>
      </c>
      <c r="D13" s="4" t="s">
        <v>1348</v>
      </c>
      <c r="E13" s="6"/>
      <c r="F13" s="2"/>
      <c r="G13" s="1">
        <v>44634</v>
      </c>
      <c r="H13" s="4" t="s">
        <v>1776</v>
      </c>
      <c r="I13" s="2" t="s">
        <v>100</v>
      </c>
      <c r="J13" s="2" t="s">
        <v>1254</v>
      </c>
      <c r="K13" s="3">
        <v>275967080</v>
      </c>
      <c r="L13" s="9">
        <f t="shared" si="1"/>
        <v>275967080</v>
      </c>
      <c r="M13" s="9">
        <f t="shared" si="1"/>
        <v>275967080</v>
      </c>
      <c r="N13" s="2" t="s">
        <v>1770</v>
      </c>
      <c r="O13" s="2" t="s">
        <v>683</v>
      </c>
      <c r="P13" s="4" t="s">
        <v>78</v>
      </c>
      <c r="Q13" s="3">
        <f t="shared" si="0"/>
        <v>6805600</v>
      </c>
      <c r="R13" s="3">
        <v>6805600</v>
      </c>
      <c r="S13" s="3"/>
      <c r="T13" s="3"/>
      <c r="U13" s="2" t="s">
        <v>1779</v>
      </c>
      <c r="V13" s="1">
        <v>44696</v>
      </c>
      <c r="W13" s="1"/>
      <c r="X13" s="1"/>
      <c r="Y13" s="2" t="s">
        <v>94</v>
      </c>
    </row>
    <row r="14" spans="1:25" ht="126" x14ac:dyDescent="0.25">
      <c r="A14" s="35" t="s">
        <v>2163</v>
      </c>
      <c r="B14" s="6" t="s">
        <v>2162</v>
      </c>
      <c r="C14" s="1">
        <v>44631</v>
      </c>
      <c r="D14" s="4" t="s">
        <v>1348</v>
      </c>
      <c r="E14" s="6"/>
      <c r="F14" s="40" t="s">
        <v>2313</v>
      </c>
      <c r="G14" s="1">
        <v>44652</v>
      </c>
      <c r="H14" s="4" t="s">
        <v>2301</v>
      </c>
      <c r="I14" s="2" t="s">
        <v>100</v>
      </c>
      <c r="J14" s="2" t="s">
        <v>1596</v>
      </c>
      <c r="K14" s="3">
        <v>184466304</v>
      </c>
      <c r="L14" s="9">
        <f t="shared" ref="L14:M18" si="2">K14</f>
        <v>184466304</v>
      </c>
      <c r="M14" s="9">
        <f t="shared" si="2"/>
        <v>184466304</v>
      </c>
      <c r="N14" s="2" t="s">
        <v>2314</v>
      </c>
      <c r="O14" s="2" t="s">
        <v>2038</v>
      </c>
      <c r="P14" s="4" t="s">
        <v>78</v>
      </c>
      <c r="Q14" s="3">
        <f t="shared" ref="Q14:Q18" si="3">R14+S14+T14</f>
        <v>4367100</v>
      </c>
      <c r="R14" s="3">
        <v>4367100</v>
      </c>
      <c r="S14" s="3"/>
      <c r="T14" s="3"/>
      <c r="U14" s="2"/>
      <c r="V14" s="1">
        <v>44743</v>
      </c>
      <c r="W14" s="1"/>
      <c r="X14" s="1"/>
      <c r="Y14" s="2" t="s">
        <v>94</v>
      </c>
    </row>
    <row r="15" spans="1:25" ht="126" x14ac:dyDescent="0.25">
      <c r="A15" s="35" t="s">
        <v>2170</v>
      </c>
      <c r="B15" s="6" t="s">
        <v>2169</v>
      </c>
      <c r="C15" s="1">
        <v>44631</v>
      </c>
      <c r="D15" s="4" t="s">
        <v>1348</v>
      </c>
      <c r="E15" s="6"/>
      <c r="F15" s="40" t="s">
        <v>2318</v>
      </c>
      <c r="G15" s="1">
        <v>44652</v>
      </c>
      <c r="H15" s="4" t="s">
        <v>2302</v>
      </c>
      <c r="I15" s="2" t="s">
        <v>100</v>
      </c>
      <c r="J15" s="2" t="s">
        <v>1596</v>
      </c>
      <c r="K15" s="3">
        <v>151375488</v>
      </c>
      <c r="L15" s="9">
        <f t="shared" si="2"/>
        <v>151375488</v>
      </c>
      <c r="M15" s="9">
        <f t="shared" si="2"/>
        <v>151375488</v>
      </c>
      <c r="N15" s="2" t="s">
        <v>2314</v>
      </c>
      <c r="O15" s="2" t="s">
        <v>2038</v>
      </c>
      <c r="P15" s="4" t="s">
        <v>78</v>
      </c>
      <c r="Q15" s="3">
        <f t="shared" si="3"/>
        <v>3583700</v>
      </c>
      <c r="R15" s="3">
        <v>3583700</v>
      </c>
      <c r="S15" s="3"/>
      <c r="T15" s="3"/>
      <c r="U15" s="2"/>
      <c r="V15" s="1">
        <v>44743</v>
      </c>
      <c r="W15" s="1"/>
      <c r="X15" s="1"/>
      <c r="Y15" s="2" t="s">
        <v>94</v>
      </c>
    </row>
    <row r="16" spans="1:25" ht="409.5" x14ac:dyDescent="0.25">
      <c r="A16" s="35" t="s">
        <v>2172</v>
      </c>
      <c r="B16" s="6" t="s">
        <v>2171</v>
      </c>
      <c r="C16" s="1">
        <v>44634</v>
      </c>
      <c r="D16" s="4" t="s">
        <v>1348</v>
      </c>
      <c r="E16" s="6"/>
      <c r="F16" s="40" t="s">
        <v>2349</v>
      </c>
      <c r="G16" s="1">
        <v>44656</v>
      </c>
      <c r="H16" s="4" t="s">
        <v>2350</v>
      </c>
      <c r="I16" s="2" t="s">
        <v>100</v>
      </c>
      <c r="J16" s="2" t="s">
        <v>1596</v>
      </c>
      <c r="K16" s="3">
        <v>205873536</v>
      </c>
      <c r="L16" s="9">
        <f t="shared" si="2"/>
        <v>205873536</v>
      </c>
      <c r="M16" s="9">
        <f t="shared" si="2"/>
        <v>205873536</v>
      </c>
      <c r="N16" s="2" t="s">
        <v>2343</v>
      </c>
      <c r="O16" s="2" t="s">
        <v>683</v>
      </c>
      <c r="P16" s="4" t="s">
        <v>78</v>
      </c>
      <c r="Q16" s="3">
        <f t="shared" si="3"/>
        <v>4873900</v>
      </c>
      <c r="R16" s="3">
        <v>4873900</v>
      </c>
      <c r="S16" s="3"/>
      <c r="T16" s="3"/>
      <c r="U16" s="2" t="s">
        <v>2352</v>
      </c>
      <c r="V16" s="1">
        <v>44743</v>
      </c>
      <c r="W16" s="1"/>
      <c r="X16" s="1"/>
      <c r="Y16" s="2" t="s">
        <v>94</v>
      </c>
    </row>
    <row r="17" spans="1:25" ht="409.5" x14ac:dyDescent="0.25">
      <c r="A17" s="35" t="s">
        <v>2176</v>
      </c>
      <c r="B17" s="6" t="s">
        <v>2175</v>
      </c>
      <c r="C17" s="1">
        <v>44634</v>
      </c>
      <c r="D17" s="4" t="s">
        <v>1348</v>
      </c>
      <c r="E17" s="6"/>
      <c r="F17" s="40" t="s">
        <v>2353</v>
      </c>
      <c r="G17" s="1">
        <v>44656</v>
      </c>
      <c r="H17" s="4" t="s">
        <v>2351</v>
      </c>
      <c r="I17" s="2" t="s">
        <v>100</v>
      </c>
      <c r="J17" s="2" t="s">
        <v>1596</v>
      </c>
      <c r="K17" s="3">
        <v>206008704</v>
      </c>
      <c r="L17" s="9">
        <f t="shared" si="2"/>
        <v>206008704</v>
      </c>
      <c r="M17" s="9">
        <f t="shared" si="2"/>
        <v>206008704</v>
      </c>
      <c r="N17" s="2" t="s">
        <v>2343</v>
      </c>
      <c r="O17" s="2" t="s">
        <v>683</v>
      </c>
      <c r="P17" s="4" t="s">
        <v>78</v>
      </c>
      <c r="Q17" s="3">
        <f t="shared" si="3"/>
        <v>4877100</v>
      </c>
      <c r="R17" s="3">
        <v>4877100</v>
      </c>
      <c r="S17" s="3"/>
      <c r="T17" s="3"/>
      <c r="U17" s="2" t="s">
        <v>2354</v>
      </c>
      <c r="V17" s="1">
        <v>44743</v>
      </c>
      <c r="W17" s="1"/>
      <c r="X17" s="1"/>
      <c r="Y17" s="2" t="s">
        <v>94</v>
      </c>
    </row>
    <row r="18" spans="1:25" ht="409.5" x14ac:dyDescent="0.25">
      <c r="A18" s="35" t="s">
        <v>2178</v>
      </c>
      <c r="B18" s="6" t="s">
        <v>2177</v>
      </c>
      <c r="C18" s="1">
        <v>44634</v>
      </c>
      <c r="D18" s="4" t="s">
        <v>1348</v>
      </c>
      <c r="E18" s="6"/>
      <c r="F18" s="40" t="s">
        <v>2342</v>
      </c>
      <c r="G18" s="1">
        <v>44655</v>
      </c>
      <c r="H18" s="4" t="s">
        <v>2341</v>
      </c>
      <c r="I18" s="2" t="s">
        <v>100</v>
      </c>
      <c r="J18" s="2" t="s">
        <v>1596</v>
      </c>
      <c r="K18" s="3">
        <v>160435968</v>
      </c>
      <c r="L18" s="9">
        <f t="shared" si="2"/>
        <v>160435968</v>
      </c>
      <c r="M18" s="9">
        <f t="shared" si="2"/>
        <v>160435968</v>
      </c>
      <c r="N18" s="2" t="s">
        <v>2343</v>
      </c>
      <c r="O18" s="2" t="s">
        <v>683</v>
      </c>
      <c r="P18" s="4" t="s">
        <v>78</v>
      </c>
      <c r="Q18" s="3">
        <f t="shared" si="3"/>
        <v>3798200</v>
      </c>
      <c r="R18" s="3">
        <v>3798200</v>
      </c>
      <c r="S18" s="3"/>
      <c r="T18" s="3"/>
      <c r="U18" s="2" t="s">
        <v>1769</v>
      </c>
      <c r="V18" s="1">
        <v>44743</v>
      </c>
      <c r="W18" s="1"/>
      <c r="X18" s="1"/>
      <c r="Y18" s="2" t="s">
        <v>94</v>
      </c>
    </row>
    <row r="19" spans="1:25" ht="94.5" x14ac:dyDescent="0.25">
      <c r="A19" s="35" t="s">
        <v>1539</v>
      </c>
      <c r="B19" s="41" t="s">
        <v>1540</v>
      </c>
      <c r="C19" s="1" t="s">
        <v>795</v>
      </c>
      <c r="D19" s="4" t="s">
        <v>1348</v>
      </c>
      <c r="E19" s="6"/>
      <c r="F19" s="2"/>
      <c r="G19" s="1">
        <v>44610</v>
      </c>
      <c r="H19" s="6" t="s">
        <v>1659</v>
      </c>
      <c r="I19" s="2" t="s">
        <v>977</v>
      </c>
      <c r="J19" s="2" t="s">
        <v>1541</v>
      </c>
      <c r="K19" s="3">
        <v>205632000</v>
      </c>
      <c r="L19" s="9">
        <f t="shared" ref="L19:M22" si="4">K19</f>
        <v>205632000</v>
      </c>
      <c r="M19" s="9">
        <f t="shared" si="4"/>
        <v>205632000</v>
      </c>
      <c r="N19" s="2" t="s">
        <v>1544</v>
      </c>
      <c r="O19" s="2" t="s">
        <v>1545</v>
      </c>
      <c r="P19" s="4" t="s">
        <v>1542</v>
      </c>
      <c r="Q19" s="3">
        <f t="shared" ref="Q19:Q22" si="5">R19+S19+T19</f>
        <v>3400</v>
      </c>
      <c r="R19" s="3">
        <v>3400</v>
      </c>
      <c r="S19" s="3"/>
      <c r="T19" s="3"/>
      <c r="U19" s="2"/>
      <c r="V19" s="1">
        <v>44640</v>
      </c>
      <c r="W19" s="1"/>
      <c r="X19" s="1"/>
      <c r="Y19" s="2" t="s">
        <v>1531</v>
      </c>
    </row>
    <row r="20" spans="1:25" ht="94.5" x14ac:dyDescent="0.25">
      <c r="A20" s="35" t="s">
        <v>1655</v>
      </c>
      <c r="B20" s="41" t="s">
        <v>1540</v>
      </c>
      <c r="C20" s="1" t="s">
        <v>795</v>
      </c>
      <c r="D20" s="4" t="s">
        <v>1348</v>
      </c>
      <c r="E20" s="6"/>
      <c r="F20" s="2"/>
      <c r="G20" s="1">
        <v>44624</v>
      </c>
      <c r="H20" s="4" t="s">
        <v>1656</v>
      </c>
      <c r="I20" s="2" t="s">
        <v>977</v>
      </c>
      <c r="J20" s="2" t="s">
        <v>1541</v>
      </c>
      <c r="K20" s="3">
        <v>4536000000</v>
      </c>
      <c r="L20" s="9">
        <f t="shared" si="4"/>
        <v>4536000000</v>
      </c>
      <c r="M20" s="9">
        <f t="shared" si="4"/>
        <v>4536000000</v>
      </c>
      <c r="N20" s="4" t="s">
        <v>1658</v>
      </c>
      <c r="O20" s="2" t="s">
        <v>1545</v>
      </c>
      <c r="P20" s="4" t="s">
        <v>1542</v>
      </c>
      <c r="Q20" s="3">
        <f t="shared" si="5"/>
        <v>75000</v>
      </c>
      <c r="R20" s="3">
        <v>75000</v>
      </c>
      <c r="S20" s="3"/>
      <c r="T20" s="3"/>
      <c r="U20" s="2" t="s">
        <v>1657</v>
      </c>
      <c r="V20" s="1">
        <v>44671</v>
      </c>
      <c r="W20" s="1"/>
      <c r="X20" s="1"/>
      <c r="Y20" s="2" t="s">
        <v>94</v>
      </c>
    </row>
    <row r="21" spans="1:25" ht="94.5" x14ac:dyDescent="0.25">
      <c r="A21" s="35" t="s">
        <v>1426</v>
      </c>
      <c r="B21" s="41" t="s">
        <v>1540</v>
      </c>
      <c r="C21" s="1" t="s">
        <v>795</v>
      </c>
      <c r="D21" s="4" t="s">
        <v>1348</v>
      </c>
      <c r="E21" s="6"/>
      <c r="F21" s="2"/>
      <c r="G21" s="1">
        <v>44625</v>
      </c>
      <c r="H21" s="6" t="s">
        <v>1662</v>
      </c>
      <c r="I21" s="2" t="s">
        <v>100</v>
      </c>
      <c r="J21" s="2" t="s">
        <v>1347</v>
      </c>
      <c r="K21" s="3">
        <v>7551395979.6800003</v>
      </c>
      <c r="L21" s="9">
        <f t="shared" si="4"/>
        <v>7551395979.6800003</v>
      </c>
      <c r="M21" s="9">
        <f t="shared" si="4"/>
        <v>7551395979.6800003</v>
      </c>
      <c r="N21" s="2" t="s">
        <v>1663</v>
      </c>
      <c r="O21" s="2" t="s">
        <v>1664</v>
      </c>
      <c r="P21" s="4" t="s">
        <v>69</v>
      </c>
      <c r="Q21" s="3">
        <f t="shared" si="5"/>
        <v>34943988.799999997</v>
      </c>
      <c r="R21" s="3">
        <v>34943988.799999997</v>
      </c>
      <c r="S21" s="3"/>
      <c r="T21" s="3"/>
      <c r="U21" s="2" t="s">
        <v>1657</v>
      </c>
      <c r="V21" s="1">
        <v>44656</v>
      </c>
      <c r="W21" s="1"/>
      <c r="X21" s="1"/>
      <c r="Y21" s="2" t="s">
        <v>1531</v>
      </c>
    </row>
    <row r="22" spans="1:25" ht="94.5" x14ac:dyDescent="0.25">
      <c r="A22" s="35" t="s">
        <v>1665</v>
      </c>
      <c r="B22" s="41" t="s">
        <v>1540</v>
      </c>
      <c r="C22" s="1" t="s">
        <v>795</v>
      </c>
      <c r="D22" s="4" t="s">
        <v>1348</v>
      </c>
      <c r="E22" s="6"/>
      <c r="F22" s="2"/>
      <c r="G22" s="1">
        <v>44625</v>
      </c>
      <c r="H22" s="6" t="s">
        <v>1666</v>
      </c>
      <c r="I22" s="2" t="s">
        <v>161</v>
      </c>
      <c r="J22" s="2" t="s">
        <v>1667</v>
      </c>
      <c r="K22" s="3">
        <v>565276320</v>
      </c>
      <c r="L22" s="9">
        <f t="shared" si="4"/>
        <v>565276320</v>
      </c>
      <c r="M22" s="9">
        <f t="shared" si="4"/>
        <v>565276320</v>
      </c>
      <c r="N22" s="2" t="s">
        <v>1669</v>
      </c>
      <c r="O22" s="2" t="s">
        <v>153</v>
      </c>
      <c r="P22" s="4" t="s">
        <v>1542</v>
      </c>
      <c r="Q22" s="3">
        <f t="shared" si="5"/>
        <v>3100</v>
      </c>
      <c r="R22" s="3">
        <v>3100</v>
      </c>
      <c r="S22" s="3"/>
      <c r="T22" s="3"/>
      <c r="U22" s="2" t="s">
        <v>1668</v>
      </c>
      <c r="V22" s="1">
        <v>44671</v>
      </c>
      <c r="W22" s="1"/>
      <c r="X22" s="1"/>
      <c r="Y22" s="2" t="s">
        <v>94</v>
      </c>
    </row>
  </sheetData>
  <autoFilter ref="A1:Y22">
    <filterColumn colId="13" showButton="0"/>
    <filterColumn colId="14" showButton="0"/>
    <filterColumn colId="15" showButton="0"/>
    <filterColumn colId="22" showButton="0"/>
    <filterColumn colId="23" showButton="0"/>
  </autoFilter>
  <mergeCells count="20">
    <mergeCell ref="Y1:Y2"/>
    <mergeCell ref="U1:U2"/>
    <mergeCell ref="N1:N2"/>
    <mergeCell ref="O1:O2"/>
    <mergeCell ref="P1:P2"/>
    <mergeCell ref="K1:K2"/>
    <mergeCell ref="L1:L2"/>
    <mergeCell ref="M1:M2"/>
    <mergeCell ref="D1:D2"/>
    <mergeCell ref="E1:E2"/>
    <mergeCell ref="F1:F2"/>
    <mergeCell ref="G1:G2"/>
    <mergeCell ref="H1:H2"/>
    <mergeCell ref="I1:I2"/>
    <mergeCell ref="J1:J2"/>
    <mergeCell ref="A1:A2"/>
    <mergeCell ref="B1:B2"/>
    <mergeCell ref="C1:C2"/>
    <mergeCell ref="V1:X1"/>
    <mergeCell ref="Q1:T1"/>
  </mergeCells>
  <hyperlinks>
    <hyperlink ref="F14" r:id="rId1"/>
    <hyperlink ref="F15" r:id="rId2"/>
    <hyperlink ref="F18" r:id="rId3"/>
    <hyperlink ref="F16" r:id="rId4"/>
    <hyperlink ref="F17"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переходящие на 2022 года</vt:lpstr>
      <vt:lpstr>2022 год</vt:lpstr>
      <vt:lpstr>1416</vt:lpstr>
      <vt:lpstr>1512 вич</vt:lpstr>
      <vt:lpstr>1512 туб</vt:lpstr>
      <vt:lpstr>1688</vt:lpstr>
      <vt:lpstr>545</vt:lpstr>
      <vt:lpstr>69-р</vt:lpstr>
      <vt:lpstr>'2022 год'!Область_печати</vt:lpstr>
      <vt:lpstr>'переходящие на 2022 года'!Область_печати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2022-04-19T14:31:41Z</dcterms:modified>
</cp:coreProperties>
</file>