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8.06.2022_На размещение\ВЗН\"/>
    </mc:Choice>
  </mc:AlternateContent>
  <xr:revisionPtr revIDLastSave="0" documentId="8_{A8DCA90F-5395-42CF-93E5-FBC7A9F02C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K9" i="2" s="1"/>
  <c r="L9" i="2" s="1"/>
  <c r="N9" i="2" s="1"/>
  <c r="I10" i="2"/>
  <c r="K10" i="2" s="1"/>
  <c r="L10" i="2" s="1"/>
  <c r="N10" i="2" s="1"/>
  <c r="I11" i="2"/>
  <c r="K11" i="2" s="1"/>
  <c r="L11" i="2" s="1"/>
  <c r="N11" i="2" s="1"/>
  <c r="I12" i="2"/>
  <c r="I13" i="2"/>
  <c r="K13" i="2" s="1"/>
  <c r="L13" i="2" s="1"/>
  <c r="N13" i="2" s="1"/>
  <c r="I14" i="2"/>
  <c r="K14" i="2" s="1"/>
  <c r="L14" i="2" s="1"/>
  <c r="N14" i="2" s="1"/>
  <c r="I15" i="2"/>
  <c r="K15" i="2" s="1"/>
  <c r="L15" i="2" s="1"/>
  <c r="N15" i="2" s="1"/>
  <c r="I16" i="2"/>
  <c r="I17" i="2"/>
  <c r="I18" i="2"/>
  <c r="K18" i="2" s="1"/>
  <c r="L18" i="2" s="1"/>
  <c r="N18" i="2" s="1"/>
  <c r="I19" i="2"/>
  <c r="K19" i="2" s="1"/>
  <c r="L19" i="2" s="1"/>
  <c r="N19" i="2" s="1"/>
  <c r="I20" i="2"/>
  <c r="I21" i="2"/>
  <c r="I22" i="2"/>
  <c r="K22" i="2" s="1"/>
  <c r="L22" i="2" s="1"/>
  <c r="N22" i="2" s="1"/>
  <c r="I23" i="2"/>
  <c r="I24" i="2"/>
  <c r="I25" i="2"/>
  <c r="K25" i="2" s="1"/>
  <c r="L25" i="2" s="1"/>
  <c r="N25" i="2" s="1"/>
  <c r="I26" i="2"/>
  <c r="K26" i="2" s="1"/>
  <c r="L26" i="2" s="1"/>
  <c r="N26" i="2" s="1"/>
  <c r="I27" i="2"/>
  <c r="K27" i="2" s="1"/>
  <c r="L27" i="2" s="1"/>
  <c r="N27" i="2" s="1"/>
  <c r="I28" i="2"/>
  <c r="I29" i="2"/>
  <c r="K29" i="2" s="1"/>
  <c r="L29" i="2" s="1"/>
  <c r="N29" i="2" s="1"/>
  <c r="I30" i="2"/>
  <c r="K30" i="2" s="1"/>
  <c r="L30" i="2" s="1"/>
  <c r="N30" i="2" s="1"/>
  <c r="I31" i="2"/>
  <c r="K31" i="2" s="1"/>
  <c r="L31" i="2" s="1"/>
  <c r="N31" i="2" s="1"/>
  <c r="I32" i="2"/>
  <c r="I33" i="2"/>
  <c r="I34" i="2"/>
  <c r="K34" i="2" s="1"/>
  <c r="L34" i="2" s="1"/>
  <c r="N34" i="2" s="1"/>
  <c r="I35" i="2"/>
  <c r="I36" i="2"/>
  <c r="I37" i="2"/>
  <c r="I38" i="2"/>
  <c r="K38" i="2" s="1"/>
  <c r="L38" i="2" s="1"/>
  <c r="N38" i="2" s="1"/>
  <c r="I39" i="2"/>
  <c r="K39" i="2" s="1"/>
  <c r="L39" i="2" s="1"/>
  <c r="N39" i="2" s="1"/>
  <c r="I40" i="2"/>
  <c r="I41" i="2"/>
  <c r="K41" i="2" s="1"/>
  <c r="L41" i="2" s="1"/>
  <c r="N41" i="2" s="1"/>
  <c r="I42" i="2"/>
  <c r="K42" i="2" s="1"/>
  <c r="L42" i="2" s="1"/>
  <c r="N42" i="2" s="1"/>
  <c r="I43" i="2"/>
  <c r="I44" i="2"/>
  <c r="I45" i="2"/>
  <c r="K45" i="2" s="1"/>
  <c r="L45" i="2" s="1"/>
  <c r="N45" i="2" s="1"/>
  <c r="I46" i="2"/>
  <c r="K46" i="2" s="1"/>
  <c r="L46" i="2" s="1"/>
  <c r="N46" i="2" s="1"/>
  <c r="I47" i="2"/>
  <c r="K47" i="2" s="1"/>
  <c r="L47" i="2" s="1"/>
  <c r="N47" i="2" s="1"/>
  <c r="I48" i="2"/>
  <c r="I49" i="2"/>
  <c r="I50" i="2"/>
  <c r="K50" i="2" s="1"/>
  <c r="L50" i="2" s="1"/>
  <c r="N50" i="2" s="1"/>
  <c r="I51" i="2"/>
  <c r="I52" i="2"/>
  <c r="I53" i="2"/>
  <c r="I54" i="2"/>
  <c r="K54" i="2" s="1"/>
  <c r="L54" i="2" s="1"/>
  <c r="N54" i="2" s="1"/>
  <c r="I55" i="2"/>
  <c r="K55" i="2" s="1"/>
  <c r="L55" i="2" s="1"/>
  <c r="N55" i="2" s="1"/>
  <c r="I56" i="2"/>
  <c r="I57" i="2"/>
  <c r="K57" i="2" s="1"/>
  <c r="L57" i="2" s="1"/>
  <c r="N57" i="2" s="1"/>
  <c r="I58" i="2"/>
  <c r="K58" i="2" s="1"/>
  <c r="L58" i="2" s="1"/>
  <c r="N58" i="2" s="1"/>
  <c r="I59" i="2"/>
  <c r="I7" i="2"/>
  <c r="K7" i="2" s="1"/>
  <c r="L7" i="2" s="1"/>
  <c r="N7" i="2" s="1"/>
  <c r="J60" i="2"/>
  <c r="I60" i="2" s="1"/>
  <c r="H8" i="2"/>
  <c r="H9" i="2"/>
  <c r="P9" i="2" s="1"/>
  <c r="H10" i="2"/>
  <c r="H11" i="2"/>
  <c r="H12" i="2"/>
  <c r="H13" i="2"/>
  <c r="P13" i="2" s="1"/>
  <c r="H14" i="2"/>
  <c r="H15" i="2"/>
  <c r="H16" i="2"/>
  <c r="H17" i="2"/>
  <c r="H18" i="2"/>
  <c r="H19" i="2"/>
  <c r="H20" i="2"/>
  <c r="H21" i="2"/>
  <c r="H22" i="2"/>
  <c r="H23" i="2"/>
  <c r="H24" i="2"/>
  <c r="H25" i="2"/>
  <c r="P25" i="2" s="1"/>
  <c r="H26" i="2"/>
  <c r="H27" i="2"/>
  <c r="H28" i="2"/>
  <c r="H29" i="2"/>
  <c r="P29" i="2" s="1"/>
  <c r="H30" i="2"/>
  <c r="H31" i="2"/>
  <c r="H32" i="2"/>
  <c r="H33" i="2"/>
  <c r="H34" i="2"/>
  <c r="H35" i="2"/>
  <c r="H36" i="2"/>
  <c r="H37" i="2"/>
  <c r="H38" i="2"/>
  <c r="H39" i="2"/>
  <c r="H40" i="2"/>
  <c r="H41" i="2"/>
  <c r="P41" i="2" s="1"/>
  <c r="H42" i="2"/>
  <c r="H43" i="2"/>
  <c r="H44" i="2"/>
  <c r="H45" i="2"/>
  <c r="P45" i="2" s="1"/>
  <c r="H46" i="2"/>
  <c r="H47" i="2"/>
  <c r="H48" i="2"/>
  <c r="H49" i="2"/>
  <c r="H50" i="2"/>
  <c r="H51" i="2"/>
  <c r="H52" i="2"/>
  <c r="H53" i="2"/>
  <c r="H54" i="2"/>
  <c r="H55" i="2"/>
  <c r="H56" i="2"/>
  <c r="H57" i="2"/>
  <c r="P57" i="2" s="1"/>
  <c r="H58" i="2"/>
  <c r="H59" i="2"/>
  <c r="H7" i="2"/>
  <c r="P7" i="2" s="1"/>
  <c r="P18" i="2" l="1"/>
  <c r="P14" i="2"/>
  <c r="P10" i="2"/>
  <c r="P58" i="2"/>
  <c r="P54" i="2"/>
  <c r="P50" i="2"/>
  <c r="P46" i="2"/>
  <c r="P42" i="2"/>
  <c r="P38" i="2"/>
  <c r="P34" i="2"/>
  <c r="P30" i="2"/>
  <c r="P26" i="2"/>
  <c r="P22" i="2"/>
  <c r="P39" i="2"/>
  <c r="P31" i="2"/>
  <c r="P19" i="2"/>
  <c r="P15" i="2"/>
  <c r="P11" i="2"/>
  <c r="P55" i="2"/>
  <c r="P47" i="2"/>
  <c r="P27" i="2"/>
  <c r="M57" i="2"/>
  <c r="O57" i="2" s="1"/>
  <c r="M45" i="2"/>
  <c r="O45" i="2" s="1"/>
  <c r="M41" i="2"/>
  <c r="O41" i="2" s="1"/>
  <c r="M29" i="2"/>
  <c r="O29" i="2" s="1"/>
  <c r="M25" i="2"/>
  <c r="O25" i="2" s="1"/>
  <c r="M13" i="2"/>
  <c r="O13" i="2" s="1"/>
  <c r="M9" i="2"/>
  <c r="O9" i="2" s="1"/>
  <c r="K53" i="2"/>
  <c r="L53" i="2" s="1"/>
  <c r="N53" i="2" s="1"/>
  <c r="P53" i="2" s="1"/>
  <c r="K37" i="2"/>
  <c r="L37" i="2" s="1"/>
  <c r="N37" i="2" s="1"/>
  <c r="P37" i="2" s="1"/>
  <c r="K21" i="2"/>
  <c r="L21" i="2" s="1"/>
  <c r="N21" i="2" s="1"/>
  <c r="P21" i="2" s="1"/>
  <c r="M7" i="2"/>
  <c r="O7" i="2" s="1"/>
  <c r="K49" i="2"/>
  <c r="L49" i="2" s="1"/>
  <c r="N49" i="2" s="1"/>
  <c r="P49" i="2" s="1"/>
  <c r="K33" i="2"/>
  <c r="L33" i="2" s="1"/>
  <c r="N33" i="2" s="1"/>
  <c r="P33" i="2" s="1"/>
  <c r="K17" i="2"/>
  <c r="L17" i="2" s="1"/>
  <c r="N17" i="2" s="1"/>
  <c r="P17" i="2" s="1"/>
  <c r="M55" i="2"/>
  <c r="O55" i="2" s="1"/>
  <c r="M47" i="2"/>
  <c r="O47" i="2" s="1"/>
  <c r="M39" i="2"/>
  <c r="O39" i="2" s="1"/>
  <c r="M31" i="2"/>
  <c r="O31" i="2" s="1"/>
  <c r="M27" i="2"/>
  <c r="O27" i="2" s="1"/>
  <c r="M19" i="2"/>
  <c r="O19" i="2" s="1"/>
  <c r="M15" i="2"/>
  <c r="O15" i="2" s="1"/>
  <c r="M11" i="2"/>
  <c r="O11" i="2" s="1"/>
  <c r="K56" i="2"/>
  <c r="L56" i="2" s="1"/>
  <c r="N56" i="2" s="1"/>
  <c r="P56" i="2" s="1"/>
  <c r="K52" i="2"/>
  <c r="L52" i="2" s="1"/>
  <c r="N52" i="2" s="1"/>
  <c r="P52" i="2" s="1"/>
  <c r="K48" i="2"/>
  <c r="L48" i="2" s="1"/>
  <c r="N48" i="2" s="1"/>
  <c r="P48" i="2" s="1"/>
  <c r="K44" i="2"/>
  <c r="L44" i="2" s="1"/>
  <c r="N44" i="2" s="1"/>
  <c r="P44" i="2" s="1"/>
  <c r="K40" i="2"/>
  <c r="L40" i="2" s="1"/>
  <c r="N40" i="2" s="1"/>
  <c r="P40" i="2" s="1"/>
  <c r="K36" i="2"/>
  <c r="L36" i="2" s="1"/>
  <c r="N36" i="2" s="1"/>
  <c r="P36" i="2" s="1"/>
  <c r="K32" i="2"/>
  <c r="L32" i="2" s="1"/>
  <c r="N32" i="2" s="1"/>
  <c r="P32" i="2" s="1"/>
  <c r="K28" i="2"/>
  <c r="L28" i="2" s="1"/>
  <c r="N28" i="2" s="1"/>
  <c r="P28" i="2" s="1"/>
  <c r="K24" i="2"/>
  <c r="L24" i="2" s="1"/>
  <c r="N24" i="2" s="1"/>
  <c r="P24" i="2" s="1"/>
  <c r="K20" i="2"/>
  <c r="L20" i="2" s="1"/>
  <c r="N20" i="2" s="1"/>
  <c r="P20" i="2" s="1"/>
  <c r="K16" i="2"/>
  <c r="L16" i="2" s="1"/>
  <c r="N16" i="2" s="1"/>
  <c r="P16" i="2" s="1"/>
  <c r="K12" i="2"/>
  <c r="L12" i="2" s="1"/>
  <c r="N12" i="2" s="1"/>
  <c r="P12" i="2" s="1"/>
  <c r="K8" i="2"/>
  <c r="L8" i="2" s="1"/>
  <c r="N8" i="2" s="1"/>
  <c r="P8" i="2" s="1"/>
  <c r="M58" i="2"/>
  <c r="O58" i="2" s="1"/>
  <c r="M54" i="2"/>
  <c r="O54" i="2" s="1"/>
  <c r="M50" i="2"/>
  <c r="O50" i="2" s="1"/>
  <c r="M46" i="2"/>
  <c r="O46" i="2" s="1"/>
  <c r="M42" i="2"/>
  <c r="O42" i="2" s="1"/>
  <c r="M38" i="2"/>
  <c r="O38" i="2" s="1"/>
  <c r="M34" i="2"/>
  <c r="O34" i="2" s="1"/>
  <c r="M30" i="2"/>
  <c r="O30" i="2" s="1"/>
  <c r="M26" i="2"/>
  <c r="O26" i="2" s="1"/>
  <c r="M22" i="2"/>
  <c r="O22" i="2" s="1"/>
  <c r="M18" i="2"/>
  <c r="O18" i="2" s="1"/>
  <c r="M14" i="2"/>
  <c r="O14" i="2" s="1"/>
  <c r="M10" i="2"/>
  <c r="O10" i="2" s="1"/>
  <c r="K59" i="2"/>
  <c r="L59" i="2" s="1"/>
  <c r="N59" i="2" s="1"/>
  <c r="P59" i="2" s="1"/>
  <c r="K51" i="2"/>
  <c r="L51" i="2" s="1"/>
  <c r="N51" i="2" s="1"/>
  <c r="P51" i="2" s="1"/>
  <c r="K43" i="2"/>
  <c r="L43" i="2" s="1"/>
  <c r="N43" i="2" s="1"/>
  <c r="P43" i="2" s="1"/>
  <c r="K35" i="2"/>
  <c r="L35" i="2" s="1"/>
  <c r="N35" i="2" s="1"/>
  <c r="P35" i="2" s="1"/>
  <c r="K23" i="2"/>
  <c r="L23" i="2" s="1"/>
  <c r="N23" i="2" s="1"/>
  <c r="P23" i="2" s="1"/>
  <c r="G60" i="2"/>
  <c r="M37" i="2" l="1"/>
  <c r="O37" i="2" s="1"/>
  <c r="M44" i="2"/>
  <c r="O44" i="2" s="1"/>
  <c r="M28" i="2"/>
  <c r="O28" i="2" s="1"/>
  <c r="M12" i="2"/>
  <c r="O12" i="2" s="1"/>
  <c r="M17" i="2"/>
  <c r="O17" i="2" s="1"/>
  <c r="M33" i="2"/>
  <c r="O33" i="2" s="1"/>
  <c r="M49" i="2"/>
  <c r="O49" i="2" s="1"/>
  <c r="M21" i="2"/>
  <c r="O21" i="2" s="1"/>
  <c r="M53" i="2"/>
  <c r="O53" i="2" s="1"/>
  <c r="M51" i="2"/>
  <c r="O51" i="2" s="1"/>
  <c r="M23" i="2"/>
  <c r="O23" i="2" s="1"/>
  <c r="M59" i="2"/>
  <c r="O59" i="2" s="1"/>
  <c r="M16" i="2"/>
  <c r="O16" i="2" s="1"/>
  <c r="M32" i="2"/>
  <c r="O32" i="2" s="1"/>
  <c r="M48" i="2"/>
  <c r="O48" i="2" s="1"/>
  <c r="H60" i="2"/>
  <c r="K60" i="2"/>
  <c r="M35" i="2"/>
  <c r="O35" i="2" s="1"/>
  <c r="M20" i="2"/>
  <c r="O20" i="2" s="1"/>
  <c r="M36" i="2"/>
  <c r="O36" i="2" s="1"/>
  <c r="M52" i="2"/>
  <c r="O52" i="2" s="1"/>
  <c r="M43" i="2"/>
  <c r="O43" i="2" s="1"/>
  <c r="M8" i="2"/>
  <c r="O8" i="2" s="1"/>
  <c r="M24" i="2"/>
  <c r="O24" i="2" s="1"/>
  <c r="M40" i="2"/>
  <c r="O40" i="2" s="1"/>
  <c r="M56" i="2"/>
  <c r="O56" i="2" s="1"/>
  <c r="G90" i="2"/>
  <c r="L60" i="2" l="1"/>
  <c r="N60" i="2" s="1"/>
  <c r="P60" i="2" s="1"/>
  <c r="M60" i="2"/>
  <c r="O60" i="2" s="1"/>
</calcChain>
</file>

<file path=xl/sharedStrings.xml><?xml version="1.0" encoding="utf-8"?>
<sst xmlns="http://schemas.openxmlformats.org/spreadsheetml/2006/main" count="344" uniqueCount="186">
  <si>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</si>
  <si>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</si>
  <si>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</si>
  <si>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</si>
  <si>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</si>
  <si>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</si>
  <si>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</si>
  <si>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</si>
  <si>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</si>
  <si>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</si>
  <si>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</si>
  <si>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Амурской области</t>
  </si>
  <si>
    <t>Департамент здравоохранения Брянской области</t>
  </si>
  <si>
    <t>Комитет здравоохранения Волгоградской области</t>
  </si>
  <si>
    <t>Государственное унитарное предприятие «Костромская областная аптечная база»</t>
  </si>
  <si>
    <t>Комитет здравоохранения Курской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</si>
  <si>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</si>
  <si>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</si>
  <si>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Министерство здравоохранения Рязанской области</t>
  </si>
  <si>
    <t>Государственное казенное учреждение Самарской области «Самарафармация»</t>
  </si>
  <si>
    <t>Областное государственное учреждение «Саратовский аптечный склад»</t>
  </si>
  <si>
    <t>Департамент Смоленской области по здравоохранению</t>
  </si>
  <si>
    <t>Министерство здравоохранения Тверской области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</si>
  <si>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</si>
  <si>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</si>
  <si>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</si>
  <si>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</si>
  <si>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и фармации Ярославской области</t>
  </si>
  <si>
    <t>Открытое акционерное общество «Курская фармация»</t>
  </si>
  <si>
    <t>Государственное бюджетное учреждение Ленинградской области «Ленфарм»</t>
  </si>
  <si>
    <t>Государственное унитарное предприятие «Медицинская техника и фармация Татарстана»</t>
  </si>
  <si>
    <t>Государственное автономное учреждение Свердловской области «Фармация»</t>
  </si>
  <si>
    <t>Поставщик: ООО "ИРВИН"</t>
  </si>
  <si>
    <t>Фактическая дата доставки</t>
  </si>
  <si>
    <t>Международное непатентованное наименование:  Эмицизумаб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</si>
  <si>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</si>
  <si>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</si>
  <si>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Открытое акционерное общество «Амурфармация»</t>
  </si>
  <si>
    <t>Государственное унитарное предприятие «Брянскфармация»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</si>
  <si>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</si>
  <si>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</si>
  <si>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</si>
  <si>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</si>
  <si>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</si>
  <si>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</si>
  <si>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</si>
  <si>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</si>
  <si>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</si>
  <si>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</si>
  <si>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</si>
  <si>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Департамент здравоохранения Костромской области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</si>
  <si>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</si>
  <si>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</si>
  <si>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</si>
  <si>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</si>
  <si>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Комитет по здравоохранению Ленинградской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</si>
  <si>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</si>
  <si>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</si>
  <si>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</si>
  <si>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</si>
  <si>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</si>
  <si>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</si>
  <si>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</si>
  <si>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</si>
  <si>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</si>
  <si>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</si>
  <si>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</si>
  <si>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</si>
  <si>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</si>
  <si>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</si>
  <si>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</si>
  <si>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</si>
  <si>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</si>
  <si>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</si>
  <si>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</si>
  <si>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</si>
  <si>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</si>
  <si>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</si>
  <si>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</si>
  <si>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</si>
  <si>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</si>
  <si>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</si>
  <si>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</si>
  <si>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</si>
  <si>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Татарстан</t>
  </si>
  <si>
    <t>Министерство здравоохранения Ростовской области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</si>
  <si>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</si>
  <si>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</si>
  <si>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</si>
  <si>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</si>
  <si>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Свердловской области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</si>
  <si>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</si>
  <si>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</si>
  <si>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</si>
  <si>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Областное государственное унитарное предприятие «Фармация»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</si>
  <si>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</si>
  <si>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</si>
  <si>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</si>
  <si>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</si>
  <si>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</si>
  <si>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</si>
  <si>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</si>
  <si>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</si>
  <si>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</si>
  <si>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</si>
  <si>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</si>
  <si>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</si>
  <si>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</si>
  <si>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</si>
  <si>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</si>
  <si>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</si>
  <si>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</si>
  <si>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Итого :</t>
  </si>
  <si>
    <t xml:space="preserve">Торговое наименование : Гемлибра®
</t>
  </si>
  <si>
    <t xml:space="preserve">Государственный контракт от «30» мая 2022 г. №ГК 0873400003922000283-0001 </t>
  </si>
  <si>
    <t xml:space="preserve">№0873400003922000283-0001 от «30» мая 2022 года            </t>
  </si>
  <si>
    <t>С даты заключения Контракта - не позднее 10.01.2023;</t>
  </si>
  <si>
    <t>Алтайский край, г. Барнаул, ул. Силикатная, д. 16, к. А</t>
  </si>
  <si>
    <t>Амурская область, г. Благовещенск, ул. Нагорная, д. 1</t>
  </si>
  <si>
    <t>Брянская область, г. Брянск, пр-кт Станке Димитрова, д. 49 а</t>
  </si>
  <si>
    <t>Волгоградская область, г. Волгоград, Аптечный проезд, д. 1</t>
  </si>
  <si>
    <t>Вологодская область, г. Вологда, ул. Лечебная, д. 30</t>
  </si>
  <si>
    <t>Иркутская область, г. Иркутск, ул. Тухачевского, д. 3</t>
  </si>
  <si>
    <t>Калининградская область, г. Калининград, п. Прибрежный, ул. Заводская, д. 13, корп. Е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</si>
  <si>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</si>
  <si>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</si>
  <si>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</si>
  <si>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</si>
  <si>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Кировская область, г. Киров, ул. Березниковская, д. 24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</si>
  <si>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</si>
  <si>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</si>
  <si>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</si>
  <si>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Курская область, г. Курск, ул. 50 лет Октября, д. 122</t>
  </si>
  <si>
    <t>Санкт-Петербург, г. Красное Село, ул. Свободы, д. 57, лит. А</t>
  </si>
  <si>
    <t>Липецкая область, г. Липецк, Поперечный проезд, д. 4</t>
  </si>
  <si>
    <t>г. Москва, вн. тер. г. поселение Рязановское, шоссе Рязановское, д. 24, строение 1, строение 2</t>
  </si>
  <si>
    <t>Мурманская область, г. Кола, ул. Андрусенко, д. 10</t>
  </si>
  <si>
    <t>Нижегородская область, г. Нижний Новгород, 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</si>
  <si>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</si>
  <si>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</si>
  <si>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</si>
  <si>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</si>
  <si>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</si>
  <si>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</si>
  <si>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</si>
  <si>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Республика Башкортостан, г. Уфа, ул. Батырская, д. 39</t>
  </si>
  <si>
    <t>Республика Дагестан, г. Махачкала, ул. Буганова, д. 24</t>
  </si>
  <si>
    <t>Республика Ингушетия, г. Назрань, ул. Х.Б. Муталиева, д. 11</t>
  </si>
  <si>
    <t>Республика Карелия, г. Петрозаводск, ул. Володарского, д. 3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</si>
  <si>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</si>
  <si>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</si>
  <si>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Марий Эл, г. Йошкар-Ола, ул. Крылова, д. 24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</si>
  <si>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</si>
  <si>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</si>
  <si>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</si>
  <si>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Республика Татарстан, г. Казань, ул. Тихорецкая, д. 11</t>
  </si>
  <si>
    <t>Ростовская область, Мясниковский р-он, 1-ый км автодороги Ростов-Новошахтинск, участок 7/5</t>
  </si>
  <si>
    <t>Рязанская область, г. Рязань, ул. Бирюзова, д. 30, к. 1</t>
  </si>
  <si>
    <t>Самарская область, Волжский район, с. Преображенка, ул. Индустриальная, д. 6/1</t>
  </si>
  <si>
    <t>Саратовская область, г. Саратов, 2-й Трофимовский проезд, здание 8, помещение 2</t>
  </si>
  <si>
    <t>Свердловская область, г. Екатеринбург, Сибирский тракт, стр. 49</t>
  </si>
  <si>
    <t>Смоленская область, г. Смоленск, ул. Аптечная, д. 1</t>
  </si>
  <si>
    <t>Ставропольский край, г. Ставрополь, пр-кт Кулакова, д. 55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</si>
  <si>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</si>
  <si>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</si>
  <si>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</si>
  <si>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</si>
  <si>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д. 3, Литера В</t>
  </si>
  <si>
    <t>Челябинская область, г. Челябинск, ул. Радонежская, д. 9</t>
  </si>
  <si>
    <t>Чеченская Республика, г. Грозный, Старопромысловское шоссе, д. 8 а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</si>
  <si>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</si>
  <si>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</si>
  <si>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</si>
  <si>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Ямало-Ненецкий автономный округ, г. Салехард, ул. Обская, д. 8</t>
  </si>
  <si>
    <t>Ярославская область, г. Ярославль, ул. 1-я Путевая, д. 7</t>
  </si>
  <si>
    <t>Москва, ул. Стрелецкая, д. 3, строение 2,5</t>
  </si>
  <si>
    <t>Санкт-Петербург, 5-й Предпортовый проезд, д. 19</t>
  </si>
  <si>
    <t>Кол-во в ЕИ, мл</t>
  </si>
  <si>
    <t>42%, мл.( не ранее 01.07.23)</t>
  </si>
  <si>
    <t>42%, уп (не ранее 01.07.23)</t>
  </si>
  <si>
    <t>общее кол-во 1 этап ЕИ, МЛ</t>
  </si>
  <si>
    <t>общее кол-во 1 этап в уп</t>
  </si>
  <si>
    <t>проверка мл</t>
  </si>
  <si>
    <t>проверка уп</t>
  </si>
  <si>
    <t>Кол-во в ЕИ, остаток мл</t>
  </si>
  <si>
    <t>Кол-во остаток в уп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</si>
</sst>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4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readingOrder="1"/>
      <protection locked="0"/>
    </xf>
    <xf numFmtId="4" fontId="11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10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2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4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"/>
  <sheetViews>
    <sheetView tabSelected="1" zoomScale="70" zoomScaleNormal="70" workbookViewId="0">
      <selection activeCell="Q9" sqref="Q9"/>
    </sheetView>
  </sheetViews>
  <sheetFormatPr defaultRowHeight="11.25" x14ac:dyDescent="0.25"/>
  <cols>
    <col min="1" max="1" width="23.7109375" customWidth="1"/>
    <col min="2" max="2" width="19.28515625" customWidth="1"/>
    <col min="3" max="3" width="25.5703125" customWidth="1"/>
    <col min="4" max="4" width="15.42578125" customWidth="1"/>
    <col min="5" max="5" width="21" customWidth="1"/>
    <col min="6" max="6" width="16.7109375" customWidth="1"/>
    <col min="7" max="7" width="13.7109375" style="13" customWidth="1"/>
    <col min="8" max="8" width="9.42578125" bestFit="1" customWidth="1"/>
    <col min="9" max="9" width="13.5703125" customWidth="1"/>
    <col min="10" max="12" width="14.28515625" customWidth="1"/>
    <col min="13" max="16" width="14.28515625" hidden="1" customWidth="1"/>
    <col min="17" max="17" width="14.7109375" style="37" customWidth="1"/>
    <col min="18" max="18" width="16.5703125" style="37" customWidth="1"/>
    <col min="19" max="19" width="16.5703125" style="17" customWidth="1"/>
    <col min="20" max="20" width="15.7109375" customWidth="1"/>
  </cols>
  <sheetData>
    <row r="1" spans="1:20" ht="15" x14ac:dyDescent="0.25">
      <c r="T1" s="4" t="s">
        <v>5</v>
      </c>
    </row>
    <row r="2" spans="1:20" ht="19.5" customHeight="1" x14ac:dyDescent="0.25">
      <c r="A2" s="46" t="s">
        <v>114</v>
      </c>
      <c r="B2" s="47"/>
      <c r="C2" s="47"/>
      <c r="D2" s="47"/>
      <c r="E2" s="47"/>
      <c r="F2" s="47"/>
      <c r="G2" s="4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2.9" customHeight="1" x14ac:dyDescent="0.25">
      <c r="A3" s="46" t="s">
        <v>34</v>
      </c>
      <c r="B3" s="47"/>
      <c r="C3" s="47"/>
      <c r="D3" s="47"/>
      <c r="E3" s="47"/>
      <c r="F3" s="47"/>
      <c r="G3" s="4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2.5" customHeight="1" x14ac:dyDescent="0.25">
      <c r="A4" s="46" t="s">
        <v>113</v>
      </c>
      <c r="B4" s="47"/>
      <c r="C4" s="47"/>
      <c r="D4" s="47"/>
      <c r="E4" s="47"/>
      <c r="F4" s="47"/>
      <c r="G4" s="48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36.6" customHeight="1" x14ac:dyDescent="0.25">
      <c r="A5" s="46" t="s">
        <v>32</v>
      </c>
      <c r="B5" s="47"/>
      <c r="C5" s="47"/>
      <c r="D5" s="47"/>
      <c r="E5" s="47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72" customHeight="1" x14ac:dyDescent="0.25">
      <c r="A6" s="31" t="s">
        <v>4</v>
      </c>
      <c r="B6" s="31" t="s">
        <v>6</v>
      </c>
      <c r="C6" s="31" t="s">
        <v>1</v>
      </c>
      <c r="D6" s="31" t="s">
        <v>2</v>
      </c>
      <c r="E6" s="31" t="s">
        <v>0</v>
      </c>
      <c r="F6" s="31" t="s">
        <v>3</v>
      </c>
      <c r="G6" s="32" t="s">
        <v>177</v>
      </c>
      <c r="H6" s="33" t="s">
        <v>7</v>
      </c>
      <c r="I6" s="33" t="s">
        <v>178</v>
      </c>
      <c r="J6" s="33" t="s">
        <v>179</v>
      </c>
      <c r="K6" s="34" t="s">
        <v>184</v>
      </c>
      <c r="L6" s="35" t="s">
        <v>185</v>
      </c>
      <c r="M6" s="36" t="s">
        <v>180</v>
      </c>
      <c r="N6" s="36" t="s">
        <v>181</v>
      </c>
      <c r="O6" s="36" t="s">
        <v>182</v>
      </c>
      <c r="P6" s="36" t="s">
        <v>183</v>
      </c>
      <c r="Q6" s="38" t="s">
        <v>8</v>
      </c>
      <c r="R6" s="38" t="s">
        <v>9</v>
      </c>
      <c r="S6" s="30" t="s">
        <v>33</v>
      </c>
      <c r="T6" s="31" t="s">
        <v>10</v>
      </c>
    </row>
    <row r="7" spans="1:20" ht="60" customHeight="1" x14ac:dyDescent="0.25">
      <c r="A7" s="1" t="s">
        <v>115</v>
      </c>
      <c r="B7" s="2" t="s">
        <v>116</v>
      </c>
      <c r="C7" s="24" t="s">
        <v>35</v>
      </c>
      <c r="D7" s="24" t="s">
        <v>36</v>
      </c>
      <c r="E7" s="24" t="s">
        <v>36</v>
      </c>
      <c r="F7" s="24" t="s">
        <v>117</v>
      </c>
      <c r="G7" s="5">
        <v>26.6</v>
      </c>
      <c r="H7" s="25">
        <f>G7/0.7</f>
        <v>38.000000000000007</v>
      </c>
      <c r="I7" s="26">
        <f>J7*0.7</f>
        <v>10.5</v>
      </c>
      <c r="J7" s="25">
        <v>15</v>
      </c>
      <c r="K7" s="29">
        <f>G7-I7</f>
        <v>16.100000000000001</v>
      </c>
      <c r="L7" s="28">
        <f>K7/0.7</f>
        <v>23.000000000000004</v>
      </c>
      <c r="M7" s="29">
        <f>I7+K7</f>
        <v>26.6</v>
      </c>
      <c r="N7" s="25">
        <f>J7+L7</f>
        <v>38</v>
      </c>
      <c r="O7" s="26">
        <f>G7-M7</f>
        <v>0</v>
      </c>
      <c r="P7" s="26">
        <f>H7-N7</f>
        <v>0</v>
      </c>
      <c r="Q7" s="39">
        <v>44774</v>
      </c>
      <c r="R7" s="40">
        <v>44776</v>
      </c>
      <c r="S7" s="18"/>
      <c r="T7" s="3"/>
    </row>
    <row r="8" spans="1:20" ht="60" customHeight="1" x14ac:dyDescent="0.25">
      <c r="A8" s="1" t="s">
        <v>115</v>
      </c>
      <c r="B8" s="2" t="s">
        <v>116</v>
      </c>
      <c r="C8" s="24" t="s">
        <v>11</v>
      </c>
      <c r="D8" s="24" t="s">
        <v>37</v>
      </c>
      <c r="E8" s="24" t="s">
        <v>37</v>
      </c>
      <c r="F8" s="24" t="s">
        <v>118</v>
      </c>
      <c r="G8" s="5">
        <v>12.6</v>
      </c>
      <c r="H8" s="25">
        <f t="shared" ref="H8:H60" si="0">G8/0.7</f>
        <v>18</v>
      </c>
      <c r="I8" s="26">
        <f t="shared" ref="I8:I60" si="1">J8*0.7</f>
        <v>4.8999999999999995</v>
      </c>
      <c r="J8" s="25">
        <v>7</v>
      </c>
      <c r="K8" s="29">
        <f t="shared" ref="K8:K60" si="2">G8-I8</f>
        <v>7.7</v>
      </c>
      <c r="L8" s="28">
        <f t="shared" ref="L8:L60" si="3">K8/0.7</f>
        <v>11.000000000000002</v>
      </c>
      <c r="M8" s="29">
        <f t="shared" ref="M8:M60" si="4">I8+K8</f>
        <v>12.6</v>
      </c>
      <c r="N8" s="25">
        <f t="shared" ref="N8:N60" si="5">J8+L8</f>
        <v>18</v>
      </c>
      <c r="O8" s="26">
        <f t="shared" ref="O8:O60" si="6">G8-M8</f>
        <v>0</v>
      </c>
      <c r="P8" s="26">
        <f t="shared" ref="P8:P60" si="7">H8-N8</f>
        <v>0</v>
      </c>
      <c r="Q8" s="39">
        <v>44774</v>
      </c>
      <c r="R8" s="40">
        <v>44778</v>
      </c>
      <c r="S8" s="18"/>
      <c r="T8" s="3"/>
    </row>
    <row r="9" spans="1:20" ht="60" customHeight="1" x14ac:dyDescent="0.25">
      <c r="A9" s="1" t="s">
        <v>115</v>
      </c>
      <c r="B9" s="2" t="s">
        <v>116</v>
      </c>
      <c r="C9" s="24" t="s">
        <v>12</v>
      </c>
      <c r="D9" s="24" t="s">
        <v>38</v>
      </c>
      <c r="E9" s="24" t="s">
        <v>38</v>
      </c>
      <c r="F9" s="24" t="s">
        <v>119</v>
      </c>
      <c r="G9" s="5">
        <v>45.5</v>
      </c>
      <c r="H9" s="25">
        <f t="shared" si="0"/>
        <v>65</v>
      </c>
      <c r="I9" s="26">
        <f t="shared" si="1"/>
        <v>18.899999999999999</v>
      </c>
      <c r="J9" s="25">
        <v>27</v>
      </c>
      <c r="K9" s="29">
        <f t="shared" si="2"/>
        <v>26.6</v>
      </c>
      <c r="L9" s="28">
        <f t="shared" si="3"/>
        <v>38.000000000000007</v>
      </c>
      <c r="M9" s="29">
        <f t="shared" si="4"/>
        <v>45.5</v>
      </c>
      <c r="N9" s="25">
        <f t="shared" si="5"/>
        <v>65</v>
      </c>
      <c r="O9" s="26">
        <f t="shared" si="6"/>
        <v>0</v>
      </c>
      <c r="P9" s="26">
        <f t="shared" si="7"/>
        <v>0</v>
      </c>
      <c r="Q9" s="39">
        <v>44774</v>
      </c>
      <c r="R9" s="40">
        <v>44776</v>
      </c>
      <c r="S9" s="18"/>
      <c r="T9" s="3"/>
    </row>
    <row r="10" spans="1:20" ht="60" customHeight="1" x14ac:dyDescent="0.25">
      <c r="A10" s="1" t="s">
        <v>115</v>
      </c>
      <c r="B10" s="2" t="s">
        <v>116</v>
      </c>
      <c r="C10" s="24" t="s">
        <v>13</v>
      </c>
      <c r="D10" s="24" t="s">
        <v>39</v>
      </c>
      <c r="E10" s="24" t="s">
        <v>39</v>
      </c>
      <c r="F10" s="24" t="s">
        <v>120</v>
      </c>
      <c r="G10" s="5">
        <v>60.2</v>
      </c>
      <c r="H10" s="25">
        <f t="shared" si="0"/>
        <v>86.000000000000014</v>
      </c>
      <c r="I10" s="26">
        <f t="shared" si="1"/>
        <v>24.5</v>
      </c>
      <c r="J10" s="25">
        <v>35</v>
      </c>
      <c r="K10" s="29">
        <f t="shared" si="2"/>
        <v>35.700000000000003</v>
      </c>
      <c r="L10" s="28">
        <f t="shared" si="3"/>
        <v>51.000000000000007</v>
      </c>
      <c r="M10" s="29">
        <f t="shared" si="4"/>
        <v>60.2</v>
      </c>
      <c r="N10" s="25">
        <f t="shared" si="5"/>
        <v>86</v>
      </c>
      <c r="O10" s="26">
        <f t="shared" si="6"/>
        <v>0</v>
      </c>
      <c r="P10" s="26">
        <f t="shared" si="7"/>
        <v>0</v>
      </c>
      <c r="Q10" s="39">
        <v>44774</v>
      </c>
      <c r="R10" s="40">
        <v>44777</v>
      </c>
      <c r="S10" s="18"/>
      <c r="T10" s="3"/>
    </row>
    <row r="11" spans="1:20" ht="60" customHeight="1" x14ac:dyDescent="0.25">
      <c r="A11" s="1" t="s">
        <v>115</v>
      </c>
      <c r="B11" s="2" t="s">
        <v>116</v>
      </c>
      <c r="C11" s="24" t="s">
        <v>40</v>
      </c>
      <c r="D11" s="24" t="s">
        <v>41</v>
      </c>
      <c r="E11" s="24" t="s">
        <v>41</v>
      </c>
      <c r="F11" s="24" t="s">
        <v>121</v>
      </c>
      <c r="G11" s="5">
        <v>7</v>
      </c>
      <c r="H11" s="25">
        <f t="shared" si="0"/>
        <v>10</v>
      </c>
      <c r="I11" s="26">
        <f t="shared" si="1"/>
        <v>2.8</v>
      </c>
      <c r="J11" s="25">
        <v>4</v>
      </c>
      <c r="K11" s="29">
        <f t="shared" si="2"/>
        <v>4.2</v>
      </c>
      <c r="L11" s="28">
        <f t="shared" si="3"/>
        <v>6.0000000000000009</v>
      </c>
      <c r="M11" s="29">
        <f t="shared" si="4"/>
        <v>7</v>
      </c>
      <c r="N11" s="25">
        <f t="shared" si="5"/>
        <v>10</v>
      </c>
      <c r="O11" s="26">
        <f t="shared" si="6"/>
        <v>0</v>
      </c>
      <c r="P11" s="26">
        <f t="shared" si="7"/>
        <v>0</v>
      </c>
      <c r="Q11" s="39">
        <v>44774</v>
      </c>
      <c r="R11" s="40">
        <v>44776</v>
      </c>
      <c r="S11" s="18"/>
      <c r="T11" s="3"/>
    </row>
    <row r="12" spans="1:20" ht="60" customHeight="1" x14ac:dyDescent="0.25">
      <c r="A12" s="1" t="s">
        <v>115</v>
      </c>
      <c r="B12" s="2" t="s">
        <v>116</v>
      </c>
      <c r="C12" s="24" t="s">
        <v>42</v>
      </c>
      <c r="D12" s="24" t="s">
        <v>43</v>
      </c>
      <c r="E12" s="24" t="s">
        <v>43</v>
      </c>
      <c r="F12" s="24" t="s">
        <v>122</v>
      </c>
      <c r="G12" s="5">
        <v>34.299999999999997</v>
      </c>
      <c r="H12" s="25">
        <f t="shared" si="0"/>
        <v>49</v>
      </c>
      <c r="I12" s="26">
        <f t="shared" si="1"/>
        <v>14</v>
      </c>
      <c r="J12" s="25">
        <v>20</v>
      </c>
      <c r="K12" s="29">
        <f t="shared" si="2"/>
        <v>20.299999999999997</v>
      </c>
      <c r="L12" s="28">
        <f t="shared" si="3"/>
        <v>28.999999999999996</v>
      </c>
      <c r="M12" s="29">
        <f t="shared" si="4"/>
        <v>34.299999999999997</v>
      </c>
      <c r="N12" s="25">
        <f t="shared" si="5"/>
        <v>49</v>
      </c>
      <c r="O12" s="26">
        <f t="shared" si="6"/>
        <v>0</v>
      </c>
      <c r="P12" s="26">
        <f t="shared" si="7"/>
        <v>0</v>
      </c>
      <c r="Q12" s="39">
        <v>44774</v>
      </c>
      <c r="R12" s="40">
        <v>44778</v>
      </c>
      <c r="S12" s="18"/>
      <c r="T12" s="3"/>
    </row>
    <row r="13" spans="1:20" ht="60" customHeight="1" x14ac:dyDescent="0.25">
      <c r="A13" s="1" t="s">
        <v>115</v>
      </c>
      <c r="B13" s="2" t="s">
        <v>116</v>
      </c>
      <c r="C13" s="24" t="s">
        <v>44</v>
      </c>
      <c r="D13" s="24" t="s">
        <v>45</v>
      </c>
      <c r="E13" s="24" t="s">
        <v>45</v>
      </c>
      <c r="F13" s="24" t="s">
        <v>123</v>
      </c>
      <c r="G13" s="5">
        <v>11.2</v>
      </c>
      <c r="H13" s="25">
        <f t="shared" si="0"/>
        <v>16</v>
      </c>
      <c r="I13" s="26">
        <f t="shared" si="1"/>
        <v>4.1999999999999993</v>
      </c>
      <c r="J13" s="25">
        <v>6</v>
      </c>
      <c r="K13" s="29">
        <f t="shared" si="2"/>
        <v>7</v>
      </c>
      <c r="L13" s="28">
        <f t="shared" si="3"/>
        <v>10</v>
      </c>
      <c r="M13" s="29">
        <f t="shared" si="4"/>
        <v>11.2</v>
      </c>
      <c r="N13" s="25">
        <f t="shared" si="5"/>
        <v>16</v>
      </c>
      <c r="O13" s="26">
        <f t="shared" si="6"/>
        <v>0</v>
      </c>
      <c r="P13" s="26">
        <f t="shared" si="7"/>
        <v>0</v>
      </c>
      <c r="Q13" s="39">
        <v>44774</v>
      </c>
      <c r="R13" s="40">
        <v>44776</v>
      </c>
      <c r="S13" s="18"/>
      <c r="T13" s="3"/>
    </row>
    <row r="14" spans="1:20" ht="60" customHeight="1" x14ac:dyDescent="0.25">
      <c r="A14" s="1" t="s">
        <v>115</v>
      </c>
      <c r="B14" s="2" t="s">
        <v>116</v>
      </c>
      <c r="C14" s="24" t="s">
        <v>46</v>
      </c>
      <c r="D14" s="24" t="s">
        <v>47</v>
      </c>
      <c r="E14" s="24" t="s">
        <v>47</v>
      </c>
      <c r="F14" s="24" t="s">
        <v>124</v>
      </c>
      <c r="G14" s="5">
        <v>15.4</v>
      </c>
      <c r="H14" s="25">
        <f t="shared" si="0"/>
        <v>22.000000000000004</v>
      </c>
      <c r="I14" s="26">
        <f t="shared" si="1"/>
        <v>6.3</v>
      </c>
      <c r="J14" s="25">
        <v>9</v>
      </c>
      <c r="K14" s="29">
        <f t="shared" si="2"/>
        <v>9.1000000000000014</v>
      </c>
      <c r="L14" s="28">
        <f t="shared" si="3"/>
        <v>13.000000000000004</v>
      </c>
      <c r="M14" s="29">
        <f t="shared" si="4"/>
        <v>15.400000000000002</v>
      </c>
      <c r="N14" s="25">
        <f t="shared" si="5"/>
        <v>22.000000000000004</v>
      </c>
      <c r="O14" s="26">
        <f t="shared" si="6"/>
        <v>0</v>
      </c>
      <c r="P14" s="26">
        <f t="shared" si="7"/>
        <v>0</v>
      </c>
      <c r="Q14" s="39">
        <v>44774</v>
      </c>
      <c r="R14" s="40">
        <v>44777</v>
      </c>
      <c r="S14" s="18"/>
      <c r="T14" s="3"/>
    </row>
    <row r="15" spans="1:20" ht="60" customHeight="1" x14ac:dyDescent="0.25">
      <c r="A15" s="1" t="s">
        <v>115</v>
      </c>
      <c r="B15" s="2" t="s">
        <v>116</v>
      </c>
      <c r="C15" s="24" t="s">
        <v>125</v>
      </c>
      <c r="D15" s="24" t="s">
        <v>126</v>
      </c>
      <c r="E15" s="24" t="s">
        <v>126</v>
      </c>
      <c r="F15" s="24" t="s">
        <v>127</v>
      </c>
      <c r="G15" s="5">
        <v>34.299999999999997</v>
      </c>
      <c r="H15" s="25">
        <f t="shared" si="0"/>
        <v>49</v>
      </c>
      <c r="I15" s="26">
        <f t="shared" si="1"/>
        <v>14</v>
      </c>
      <c r="J15" s="25">
        <v>20</v>
      </c>
      <c r="K15" s="29">
        <f t="shared" si="2"/>
        <v>20.299999999999997</v>
      </c>
      <c r="L15" s="28">
        <f t="shared" si="3"/>
        <v>28.999999999999996</v>
      </c>
      <c r="M15" s="29">
        <f t="shared" si="4"/>
        <v>34.299999999999997</v>
      </c>
      <c r="N15" s="25">
        <f t="shared" si="5"/>
        <v>49</v>
      </c>
      <c r="O15" s="26">
        <f t="shared" si="6"/>
        <v>0</v>
      </c>
      <c r="P15" s="26">
        <f t="shared" si="7"/>
        <v>0</v>
      </c>
      <c r="Q15" s="39">
        <v>44774</v>
      </c>
      <c r="R15" s="40">
        <v>44778</v>
      </c>
      <c r="S15" s="18"/>
      <c r="T15" s="3"/>
    </row>
    <row r="16" spans="1:20" ht="60" customHeight="1" x14ac:dyDescent="0.25">
      <c r="A16" s="1" t="s">
        <v>115</v>
      </c>
      <c r="B16" s="2" t="s">
        <v>116</v>
      </c>
      <c r="C16" s="24" t="s">
        <v>48</v>
      </c>
      <c r="D16" s="24" t="s">
        <v>49</v>
      </c>
      <c r="E16" s="24" t="s">
        <v>49</v>
      </c>
      <c r="F16" s="24" t="s">
        <v>128</v>
      </c>
      <c r="G16" s="5">
        <v>11.9</v>
      </c>
      <c r="H16" s="25">
        <f t="shared" si="0"/>
        <v>17</v>
      </c>
      <c r="I16" s="26">
        <f t="shared" si="1"/>
        <v>4.8999999999999995</v>
      </c>
      <c r="J16" s="25">
        <v>7</v>
      </c>
      <c r="K16" s="29">
        <f t="shared" si="2"/>
        <v>7.0000000000000009</v>
      </c>
      <c r="L16" s="28">
        <f t="shared" si="3"/>
        <v>10.000000000000002</v>
      </c>
      <c r="M16" s="29">
        <f t="shared" si="4"/>
        <v>11.9</v>
      </c>
      <c r="N16" s="25">
        <f t="shared" si="5"/>
        <v>17</v>
      </c>
      <c r="O16" s="26">
        <f t="shared" si="6"/>
        <v>0</v>
      </c>
      <c r="P16" s="26">
        <f t="shared" si="7"/>
        <v>0</v>
      </c>
      <c r="Q16" s="39">
        <v>44774</v>
      </c>
      <c r="R16" s="40">
        <v>44776</v>
      </c>
      <c r="S16" s="18"/>
      <c r="T16" s="3"/>
    </row>
    <row r="17" spans="1:20" ht="60" customHeight="1" x14ac:dyDescent="0.25">
      <c r="A17" s="1" t="s">
        <v>115</v>
      </c>
      <c r="B17" s="2" t="s">
        <v>116</v>
      </c>
      <c r="C17" s="24" t="s">
        <v>50</v>
      </c>
      <c r="D17" s="24" t="s">
        <v>14</v>
      </c>
      <c r="E17" s="24" t="s">
        <v>14</v>
      </c>
      <c r="F17" s="24" t="s">
        <v>129</v>
      </c>
      <c r="G17" s="5">
        <v>17.5</v>
      </c>
      <c r="H17" s="25">
        <f t="shared" si="0"/>
        <v>25</v>
      </c>
      <c r="I17" s="26">
        <f t="shared" si="1"/>
        <v>7</v>
      </c>
      <c r="J17" s="25">
        <v>10</v>
      </c>
      <c r="K17" s="29">
        <f t="shared" si="2"/>
        <v>10.5</v>
      </c>
      <c r="L17" s="28">
        <f t="shared" si="3"/>
        <v>15.000000000000002</v>
      </c>
      <c r="M17" s="29">
        <f t="shared" si="4"/>
        <v>17.5</v>
      </c>
      <c r="N17" s="25">
        <f t="shared" si="5"/>
        <v>25</v>
      </c>
      <c r="O17" s="26">
        <f t="shared" si="6"/>
        <v>0</v>
      </c>
      <c r="P17" s="26">
        <f t="shared" si="7"/>
        <v>0</v>
      </c>
      <c r="Q17" s="39">
        <v>44774</v>
      </c>
      <c r="R17" s="40">
        <v>44776</v>
      </c>
      <c r="S17" s="18"/>
      <c r="T17" s="3"/>
    </row>
    <row r="18" spans="1:20" ht="60" customHeight="1" x14ac:dyDescent="0.25">
      <c r="A18" s="1" t="s">
        <v>115</v>
      </c>
      <c r="B18" s="2" t="s">
        <v>116</v>
      </c>
      <c r="C18" s="24" t="s">
        <v>51</v>
      </c>
      <c r="D18" s="24" t="s">
        <v>52</v>
      </c>
      <c r="E18" s="24" t="s">
        <v>52</v>
      </c>
      <c r="F18" s="24" t="s">
        <v>130</v>
      </c>
      <c r="G18" s="5">
        <v>16.100000000000001</v>
      </c>
      <c r="H18" s="25">
        <f t="shared" si="0"/>
        <v>23.000000000000004</v>
      </c>
      <c r="I18" s="26">
        <f t="shared" si="1"/>
        <v>6.3</v>
      </c>
      <c r="J18" s="25">
        <v>9</v>
      </c>
      <c r="K18" s="29">
        <f t="shared" si="2"/>
        <v>9.8000000000000007</v>
      </c>
      <c r="L18" s="28">
        <f t="shared" si="3"/>
        <v>14.000000000000002</v>
      </c>
      <c r="M18" s="29">
        <f t="shared" si="4"/>
        <v>16.100000000000001</v>
      </c>
      <c r="N18" s="25">
        <f t="shared" si="5"/>
        <v>23</v>
      </c>
      <c r="O18" s="26">
        <f t="shared" si="6"/>
        <v>0</v>
      </c>
      <c r="P18" s="26">
        <f t="shared" si="7"/>
        <v>0</v>
      </c>
      <c r="Q18" s="39">
        <v>44774</v>
      </c>
      <c r="R18" s="40">
        <v>44777</v>
      </c>
      <c r="S18" s="18"/>
      <c r="T18" s="3"/>
    </row>
    <row r="19" spans="1:20" ht="60" customHeight="1" x14ac:dyDescent="0.25">
      <c r="A19" s="1" t="s">
        <v>115</v>
      </c>
      <c r="B19" s="2" t="s">
        <v>116</v>
      </c>
      <c r="C19" s="24" t="s">
        <v>53</v>
      </c>
      <c r="D19" s="24" t="s">
        <v>54</v>
      </c>
      <c r="E19" s="24" t="s">
        <v>54</v>
      </c>
      <c r="F19" s="24" t="s">
        <v>131</v>
      </c>
      <c r="G19" s="5">
        <v>5.6</v>
      </c>
      <c r="H19" s="25">
        <f t="shared" si="0"/>
        <v>8</v>
      </c>
      <c r="I19" s="26">
        <f t="shared" si="1"/>
        <v>2.0999999999999996</v>
      </c>
      <c r="J19" s="25">
        <v>3</v>
      </c>
      <c r="K19" s="29">
        <f t="shared" si="2"/>
        <v>3.5</v>
      </c>
      <c r="L19" s="28">
        <f t="shared" si="3"/>
        <v>5</v>
      </c>
      <c r="M19" s="29">
        <f t="shared" si="4"/>
        <v>5.6</v>
      </c>
      <c r="N19" s="25">
        <f t="shared" si="5"/>
        <v>8</v>
      </c>
      <c r="O19" s="26">
        <f t="shared" si="6"/>
        <v>0</v>
      </c>
      <c r="P19" s="26">
        <f t="shared" si="7"/>
        <v>0</v>
      </c>
      <c r="Q19" s="39">
        <v>44774</v>
      </c>
      <c r="R19" s="40">
        <v>44778</v>
      </c>
      <c r="S19" s="18"/>
      <c r="T19" s="3"/>
    </row>
    <row r="20" spans="1:20" ht="60" customHeight="1" x14ac:dyDescent="0.25">
      <c r="A20" s="1" t="s">
        <v>115</v>
      </c>
      <c r="B20" s="2" t="s">
        <v>116</v>
      </c>
      <c r="C20" s="24" t="s">
        <v>15</v>
      </c>
      <c r="D20" s="24" t="s">
        <v>28</v>
      </c>
      <c r="E20" s="24" t="s">
        <v>28</v>
      </c>
      <c r="F20" s="24" t="s">
        <v>132</v>
      </c>
      <c r="G20" s="5">
        <v>15.4</v>
      </c>
      <c r="H20" s="25">
        <f t="shared" si="0"/>
        <v>22.000000000000004</v>
      </c>
      <c r="I20" s="26">
        <f t="shared" si="1"/>
        <v>6.3</v>
      </c>
      <c r="J20" s="25">
        <v>9</v>
      </c>
      <c r="K20" s="29">
        <f t="shared" si="2"/>
        <v>9.1000000000000014</v>
      </c>
      <c r="L20" s="28">
        <f t="shared" si="3"/>
        <v>13.000000000000004</v>
      </c>
      <c r="M20" s="29">
        <f t="shared" si="4"/>
        <v>15.400000000000002</v>
      </c>
      <c r="N20" s="25">
        <f t="shared" si="5"/>
        <v>22.000000000000004</v>
      </c>
      <c r="O20" s="26">
        <f t="shared" si="6"/>
        <v>0</v>
      </c>
      <c r="P20" s="26">
        <f t="shared" si="7"/>
        <v>0</v>
      </c>
      <c r="Q20" s="39">
        <v>44774</v>
      </c>
      <c r="R20" s="40">
        <v>44776</v>
      </c>
      <c r="S20" s="18"/>
      <c r="T20" s="3"/>
    </row>
    <row r="21" spans="1:20" ht="60" customHeight="1" x14ac:dyDescent="0.25">
      <c r="A21" s="1" t="s">
        <v>115</v>
      </c>
      <c r="B21" s="2" t="s">
        <v>116</v>
      </c>
      <c r="C21" s="24" t="s">
        <v>55</v>
      </c>
      <c r="D21" s="24" t="s">
        <v>29</v>
      </c>
      <c r="E21" s="24" t="s">
        <v>29</v>
      </c>
      <c r="F21" s="24" t="s">
        <v>133</v>
      </c>
      <c r="G21" s="5">
        <v>32.9</v>
      </c>
      <c r="H21" s="25">
        <f t="shared" si="0"/>
        <v>47</v>
      </c>
      <c r="I21" s="26">
        <f t="shared" si="1"/>
        <v>13.299999999999999</v>
      </c>
      <c r="J21" s="25">
        <v>19</v>
      </c>
      <c r="K21" s="29">
        <f t="shared" si="2"/>
        <v>19.600000000000001</v>
      </c>
      <c r="L21" s="28">
        <f t="shared" si="3"/>
        <v>28.000000000000004</v>
      </c>
      <c r="M21" s="29">
        <f t="shared" si="4"/>
        <v>32.9</v>
      </c>
      <c r="N21" s="25">
        <f t="shared" si="5"/>
        <v>47</v>
      </c>
      <c r="O21" s="26">
        <f t="shared" si="6"/>
        <v>0</v>
      </c>
      <c r="P21" s="26">
        <f t="shared" si="7"/>
        <v>0</v>
      </c>
      <c r="Q21" s="39">
        <v>44774</v>
      </c>
      <c r="R21" s="40">
        <v>44775</v>
      </c>
      <c r="S21" s="18"/>
      <c r="T21" s="3"/>
    </row>
    <row r="22" spans="1:20" ht="60" customHeight="1" x14ac:dyDescent="0.25">
      <c r="A22" s="1" t="s">
        <v>115</v>
      </c>
      <c r="B22" s="2" t="s">
        <v>116</v>
      </c>
      <c r="C22" s="24" t="s">
        <v>56</v>
      </c>
      <c r="D22" s="24" t="s">
        <v>57</v>
      </c>
      <c r="E22" s="24" t="s">
        <v>57</v>
      </c>
      <c r="F22" s="24" t="s">
        <v>134</v>
      </c>
      <c r="G22" s="15">
        <v>9.1</v>
      </c>
      <c r="H22" s="25">
        <f t="shared" si="0"/>
        <v>13</v>
      </c>
      <c r="I22" s="26">
        <f t="shared" si="1"/>
        <v>3.5</v>
      </c>
      <c r="J22" s="25">
        <v>5</v>
      </c>
      <c r="K22" s="29">
        <f t="shared" si="2"/>
        <v>5.6</v>
      </c>
      <c r="L22" s="28">
        <f t="shared" si="3"/>
        <v>8</v>
      </c>
      <c r="M22" s="29">
        <f t="shared" si="4"/>
        <v>9.1</v>
      </c>
      <c r="N22" s="25">
        <f t="shared" si="5"/>
        <v>13</v>
      </c>
      <c r="O22" s="26">
        <f t="shared" si="6"/>
        <v>0</v>
      </c>
      <c r="P22" s="26">
        <f t="shared" si="7"/>
        <v>0</v>
      </c>
      <c r="Q22" s="39">
        <v>44774</v>
      </c>
      <c r="R22" s="40">
        <v>44776</v>
      </c>
      <c r="S22" s="18"/>
      <c r="T22" s="3"/>
    </row>
    <row r="23" spans="1:20" ht="60" customHeight="1" x14ac:dyDescent="0.25">
      <c r="A23" s="1" t="s">
        <v>115</v>
      </c>
      <c r="B23" s="2" t="s">
        <v>116</v>
      </c>
      <c r="C23" s="24" t="s">
        <v>58</v>
      </c>
      <c r="D23" s="24" t="s">
        <v>59</v>
      </c>
      <c r="E23" s="24" t="s">
        <v>59</v>
      </c>
      <c r="F23" s="24" t="s">
        <v>135</v>
      </c>
      <c r="G23" s="15">
        <v>235.9</v>
      </c>
      <c r="H23" s="25">
        <f t="shared" si="0"/>
        <v>337.00000000000006</v>
      </c>
      <c r="I23" s="26">
        <f t="shared" si="1"/>
        <v>98</v>
      </c>
      <c r="J23" s="25">
        <v>140</v>
      </c>
      <c r="K23" s="29">
        <f t="shared" si="2"/>
        <v>137.9</v>
      </c>
      <c r="L23" s="28">
        <f t="shared" si="3"/>
        <v>197.00000000000003</v>
      </c>
      <c r="M23" s="29">
        <f t="shared" si="4"/>
        <v>235.9</v>
      </c>
      <c r="N23" s="25">
        <f t="shared" si="5"/>
        <v>337</v>
      </c>
      <c r="O23" s="26">
        <f t="shared" si="6"/>
        <v>0</v>
      </c>
      <c r="P23" s="26">
        <f t="shared" si="7"/>
        <v>0</v>
      </c>
      <c r="Q23" s="39">
        <v>44774</v>
      </c>
      <c r="R23" s="40">
        <v>44774</v>
      </c>
      <c r="S23" s="18"/>
      <c r="T23" s="3"/>
    </row>
    <row r="24" spans="1:20" ht="60" customHeight="1" x14ac:dyDescent="0.25">
      <c r="A24" s="1" t="s">
        <v>115</v>
      </c>
      <c r="B24" s="2" t="s">
        <v>116</v>
      </c>
      <c r="C24" s="24" t="s">
        <v>60</v>
      </c>
      <c r="D24" s="24" t="s">
        <v>61</v>
      </c>
      <c r="E24" s="24" t="s">
        <v>61</v>
      </c>
      <c r="F24" s="24" t="s">
        <v>136</v>
      </c>
      <c r="G24" s="15">
        <v>11.2</v>
      </c>
      <c r="H24" s="25">
        <f t="shared" si="0"/>
        <v>16</v>
      </c>
      <c r="I24" s="26">
        <f t="shared" si="1"/>
        <v>4.1999999999999993</v>
      </c>
      <c r="J24" s="25">
        <v>6</v>
      </c>
      <c r="K24" s="29">
        <f t="shared" si="2"/>
        <v>7</v>
      </c>
      <c r="L24" s="28">
        <f t="shared" si="3"/>
        <v>10</v>
      </c>
      <c r="M24" s="29">
        <f t="shared" si="4"/>
        <v>11.2</v>
      </c>
      <c r="N24" s="25">
        <f t="shared" si="5"/>
        <v>16</v>
      </c>
      <c r="O24" s="26">
        <f t="shared" si="6"/>
        <v>0</v>
      </c>
      <c r="P24" s="26">
        <f t="shared" si="7"/>
        <v>0</v>
      </c>
      <c r="Q24" s="39">
        <v>44774</v>
      </c>
      <c r="R24" s="40">
        <v>44776</v>
      </c>
      <c r="S24" s="18"/>
      <c r="T24" s="3"/>
    </row>
    <row r="25" spans="1:20" ht="60" customHeight="1" x14ac:dyDescent="0.25">
      <c r="A25" s="1" t="s">
        <v>115</v>
      </c>
      <c r="B25" s="2" t="s">
        <v>116</v>
      </c>
      <c r="C25" s="24" t="s">
        <v>62</v>
      </c>
      <c r="D25" s="24" t="s">
        <v>63</v>
      </c>
      <c r="E25" s="24" t="s">
        <v>63</v>
      </c>
      <c r="F25" s="24" t="s">
        <v>137</v>
      </c>
      <c r="G25" s="15">
        <v>125.3</v>
      </c>
      <c r="H25" s="25">
        <f t="shared" si="0"/>
        <v>179</v>
      </c>
      <c r="I25" s="26">
        <f t="shared" si="1"/>
        <v>51.8</v>
      </c>
      <c r="J25" s="25">
        <v>74</v>
      </c>
      <c r="K25" s="29">
        <f t="shared" si="2"/>
        <v>73.5</v>
      </c>
      <c r="L25" s="28">
        <f t="shared" si="3"/>
        <v>105</v>
      </c>
      <c r="M25" s="29">
        <f t="shared" si="4"/>
        <v>125.3</v>
      </c>
      <c r="N25" s="25">
        <f t="shared" si="5"/>
        <v>179</v>
      </c>
      <c r="O25" s="26">
        <f t="shared" si="6"/>
        <v>0</v>
      </c>
      <c r="P25" s="26">
        <f t="shared" si="7"/>
        <v>0</v>
      </c>
      <c r="Q25" s="39">
        <v>44774</v>
      </c>
      <c r="R25" s="40">
        <v>44776</v>
      </c>
      <c r="S25" s="18"/>
      <c r="T25" s="3"/>
    </row>
    <row r="26" spans="1:20" ht="60" customHeight="1" x14ac:dyDescent="0.25">
      <c r="A26" s="1" t="s">
        <v>115</v>
      </c>
      <c r="B26" s="2" t="s">
        <v>116</v>
      </c>
      <c r="C26" s="24" t="s">
        <v>64</v>
      </c>
      <c r="D26" s="24" t="s">
        <v>16</v>
      </c>
      <c r="E26" s="24" t="s">
        <v>16</v>
      </c>
      <c r="F26" s="24" t="s">
        <v>138</v>
      </c>
      <c r="G26" s="15">
        <v>67.900000000000006</v>
      </c>
      <c r="H26" s="25">
        <f t="shared" si="0"/>
        <v>97.000000000000014</v>
      </c>
      <c r="I26" s="26">
        <f t="shared" si="1"/>
        <v>28</v>
      </c>
      <c r="J26" s="25">
        <v>40</v>
      </c>
      <c r="K26" s="29">
        <f t="shared" si="2"/>
        <v>39.900000000000006</v>
      </c>
      <c r="L26" s="28">
        <f t="shared" si="3"/>
        <v>57.000000000000014</v>
      </c>
      <c r="M26" s="29">
        <f t="shared" si="4"/>
        <v>67.900000000000006</v>
      </c>
      <c r="N26" s="25">
        <f t="shared" si="5"/>
        <v>97.000000000000014</v>
      </c>
      <c r="O26" s="26">
        <f t="shared" si="6"/>
        <v>0</v>
      </c>
      <c r="P26" s="26">
        <f t="shared" si="7"/>
        <v>0</v>
      </c>
      <c r="Q26" s="39">
        <v>44774</v>
      </c>
      <c r="R26" s="40">
        <v>44778</v>
      </c>
      <c r="S26" s="18"/>
      <c r="T26" s="3"/>
    </row>
    <row r="27" spans="1:20" ht="60" customHeight="1" x14ac:dyDescent="0.25">
      <c r="A27" s="1" t="s">
        <v>115</v>
      </c>
      <c r="B27" s="2" t="s">
        <v>116</v>
      </c>
      <c r="C27" s="24" t="s">
        <v>17</v>
      </c>
      <c r="D27" s="24" t="s">
        <v>65</v>
      </c>
      <c r="E27" s="24" t="s">
        <v>65</v>
      </c>
      <c r="F27" s="24" t="s">
        <v>139</v>
      </c>
      <c r="G27" s="15">
        <v>106.4</v>
      </c>
      <c r="H27" s="25">
        <f t="shared" si="0"/>
        <v>152.00000000000003</v>
      </c>
      <c r="I27" s="26">
        <f t="shared" si="1"/>
        <v>43.4</v>
      </c>
      <c r="J27" s="25">
        <v>62</v>
      </c>
      <c r="K27" s="29">
        <f t="shared" si="2"/>
        <v>63.000000000000007</v>
      </c>
      <c r="L27" s="28">
        <f t="shared" si="3"/>
        <v>90.000000000000014</v>
      </c>
      <c r="M27" s="29">
        <f t="shared" si="4"/>
        <v>106.4</v>
      </c>
      <c r="N27" s="25">
        <f t="shared" si="5"/>
        <v>152</v>
      </c>
      <c r="O27" s="26">
        <f t="shared" si="6"/>
        <v>0</v>
      </c>
      <c r="P27" s="26">
        <f t="shared" si="7"/>
        <v>0</v>
      </c>
      <c r="Q27" s="39">
        <v>44774</v>
      </c>
      <c r="R27" s="40">
        <v>44777</v>
      </c>
      <c r="S27" s="18"/>
      <c r="T27" s="3"/>
    </row>
    <row r="28" spans="1:20" ht="60" customHeight="1" x14ac:dyDescent="0.25">
      <c r="A28" s="1" t="s">
        <v>115</v>
      </c>
      <c r="B28" s="2" t="s">
        <v>116</v>
      </c>
      <c r="C28" s="24" t="s">
        <v>66</v>
      </c>
      <c r="D28" s="24" t="s">
        <v>67</v>
      </c>
      <c r="E28" s="24" t="s">
        <v>67</v>
      </c>
      <c r="F28" s="24" t="s">
        <v>140</v>
      </c>
      <c r="G28" s="15">
        <v>76.3</v>
      </c>
      <c r="H28" s="25">
        <f t="shared" si="0"/>
        <v>109</v>
      </c>
      <c r="I28" s="26">
        <f t="shared" si="1"/>
        <v>31.499999999999996</v>
      </c>
      <c r="J28" s="25">
        <v>45</v>
      </c>
      <c r="K28" s="29">
        <f t="shared" si="2"/>
        <v>44.8</v>
      </c>
      <c r="L28" s="28">
        <f t="shared" si="3"/>
        <v>64</v>
      </c>
      <c r="M28" s="29">
        <f t="shared" si="4"/>
        <v>76.3</v>
      </c>
      <c r="N28" s="25">
        <f t="shared" si="5"/>
        <v>109</v>
      </c>
      <c r="O28" s="26">
        <f t="shared" si="6"/>
        <v>0</v>
      </c>
      <c r="P28" s="26">
        <f t="shared" si="7"/>
        <v>0</v>
      </c>
      <c r="Q28" s="39">
        <v>44774</v>
      </c>
      <c r="R28" s="40">
        <v>44777</v>
      </c>
      <c r="S28" s="18"/>
      <c r="T28" s="3"/>
    </row>
    <row r="29" spans="1:20" ht="60" customHeight="1" x14ac:dyDescent="0.25">
      <c r="A29" s="1" t="s">
        <v>115</v>
      </c>
      <c r="B29" s="2" t="s">
        <v>116</v>
      </c>
      <c r="C29" s="24" t="s">
        <v>141</v>
      </c>
      <c r="D29" s="24" t="s">
        <v>142</v>
      </c>
      <c r="E29" s="24" t="s">
        <v>142</v>
      </c>
      <c r="F29" s="24" t="s">
        <v>143</v>
      </c>
      <c r="G29" s="15">
        <v>4.9000000000000004</v>
      </c>
      <c r="H29" s="25">
        <f t="shared" si="0"/>
        <v>7.0000000000000009</v>
      </c>
      <c r="I29" s="26">
        <f t="shared" si="1"/>
        <v>1.4</v>
      </c>
      <c r="J29" s="25">
        <v>2</v>
      </c>
      <c r="K29" s="29">
        <f t="shared" si="2"/>
        <v>3.5000000000000004</v>
      </c>
      <c r="L29" s="28">
        <f t="shared" si="3"/>
        <v>5.0000000000000009</v>
      </c>
      <c r="M29" s="29">
        <f t="shared" si="4"/>
        <v>4.9000000000000004</v>
      </c>
      <c r="N29" s="25">
        <f t="shared" si="5"/>
        <v>7.0000000000000009</v>
      </c>
      <c r="O29" s="26">
        <f t="shared" si="6"/>
        <v>0</v>
      </c>
      <c r="P29" s="26">
        <f t="shared" si="7"/>
        <v>0</v>
      </c>
      <c r="Q29" s="39">
        <v>44774</v>
      </c>
      <c r="R29" s="40">
        <v>44776</v>
      </c>
      <c r="S29" s="18"/>
      <c r="T29" s="3"/>
    </row>
    <row r="30" spans="1:20" ht="60" customHeight="1" x14ac:dyDescent="0.25">
      <c r="A30" s="1" t="s">
        <v>115</v>
      </c>
      <c r="B30" s="2" t="s">
        <v>116</v>
      </c>
      <c r="C30" s="24" t="s">
        <v>68</v>
      </c>
      <c r="D30" s="24" t="s">
        <v>69</v>
      </c>
      <c r="E30" s="24" t="s">
        <v>69</v>
      </c>
      <c r="F30" s="24" t="s">
        <v>144</v>
      </c>
      <c r="G30" s="15">
        <v>41.3</v>
      </c>
      <c r="H30" s="25">
        <f t="shared" si="0"/>
        <v>59</v>
      </c>
      <c r="I30" s="26">
        <f t="shared" si="1"/>
        <v>16.799999999999997</v>
      </c>
      <c r="J30" s="25">
        <v>24</v>
      </c>
      <c r="K30" s="29">
        <f t="shared" si="2"/>
        <v>24.5</v>
      </c>
      <c r="L30" s="28">
        <f t="shared" si="3"/>
        <v>35</v>
      </c>
      <c r="M30" s="29">
        <f t="shared" si="4"/>
        <v>41.3</v>
      </c>
      <c r="N30" s="25">
        <f t="shared" si="5"/>
        <v>59</v>
      </c>
      <c r="O30" s="26">
        <f t="shared" si="6"/>
        <v>0</v>
      </c>
      <c r="P30" s="26">
        <f t="shared" si="7"/>
        <v>0</v>
      </c>
      <c r="Q30" s="39">
        <v>44774</v>
      </c>
      <c r="R30" s="40">
        <v>44778</v>
      </c>
      <c r="S30" s="18"/>
      <c r="T30" s="3"/>
    </row>
    <row r="31" spans="1:20" ht="60" customHeight="1" x14ac:dyDescent="0.25">
      <c r="A31" s="1" t="s">
        <v>115</v>
      </c>
      <c r="B31" s="2" t="s">
        <v>116</v>
      </c>
      <c r="C31" s="24" t="s">
        <v>70</v>
      </c>
      <c r="D31" s="24" t="s">
        <v>71</v>
      </c>
      <c r="E31" s="24" t="s">
        <v>71</v>
      </c>
      <c r="F31" s="24" t="s">
        <v>145</v>
      </c>
      <c r="G31" s="15">
        <v>70</v>
      </c>
      <c r="H31" s="25">
        <f t="shared" si="0"/>
        <v>100</v>
      </c>
      <c r="I31" s="26">
        <f t="shared" si="1"/>
        <v>28.7</v>
      </c>
      <c r="J31" s="25">
        <v>41</v>
      </c>
      <c r="K31" s="29">
        <f t="shared" si="2"/>
        <v>41.3</v>
      </c>
      <c r="L31" s="28">
        <f t="shared" si="3"/>
        <v>59</v>
      </c>
      <c r="M31" s="29">
        <f t="shared" si="4"/>
        <v>70</v>
      </c>
      <c r="N31" s="25">
        <f t="shared" si="5"/>
        <v>100</v>
      </c>
      <c r="O31" s="26">
        <f t="shared" si="6"/>
        <v>0</v>
      </c>
      <c r="P31" s="26">
        <f t="shared" si="7"/>
        <v>0</v>
      </c>
      <c r="Q31" s="39">
        <v>44774</v>
      </c>
      <c r="R31" s="40">
        <v>44776</v>
      </c>
      <c r="S31" s="18"/>
      <c r="T31" s="3"/>
    </row>
    <row r="32" spans="1:20" ht="60" customHeight="1" x14ac:dyDescent="0.25">
      <c r="A32" s="1" t="s">
        <v>115</v>
      </c>
      <c r="B32" s="2" t="s">
        <v>116</v>
      </c>
      <c r="C32" s="24" t="s">
        <v>72</v>
      </c>
      <c r="D32" s="24" t="s">
        <v>73</v>
      </c>
      <c r="E32" s="24" t="s">
        <v>73</v>
      </c>
      <c r="F32" s="24" t="s">
        <v>146</v>
      </c>
      <c r="G32" s="15">
        <v>126</v>
      </c>
      <c r="H32" s="25">
        <f t="shared" si="0"/>
        <v>180</v>
      </c>
      <c r="I32" s="26">
        <f t="shared" si="1"/>
        <v>51.8</v>
      </c>
      <c r="J32" s="25">
        <v>74</v>
      </c>
      <c r="K32" s="29">
        <f t="shared" si="2"/>
        <v>74.2</v>
      </c>
      <c r="L32" s="28">
        <f t="shared" si="3"/>
        <v>106.00000000000001</v>
      </c>
      <c r="M32" s="29">
        <f t="shared" si="4"/>
        <v>126</v>
      </c>
      <c r="N32" s="25">
        <f t="shared" si="5"/>
        <v>180</v>
      </c>
      <c r="O32" s="26">
        <f t="shared" si="6"/>
        <v>0</v>
      </c>
      <c r="P32" s="26">
        <f t="shared" si="7"/>
        <v>0</v>
      </c>
      <c r="Q32" s="39">
        <v>44774</v>
      </c>
      <c r="R32" s="40">
        <v>44777</v>
      </c>
      <c r="S32" s="18"/>
      <c r="T32" s="3"/>
    </row>
    <row r="33" spans="1:20" ht="60" customHeight="1" x14ac:dyDescent="0.25">
      <c r="A33" s="1" t="s">
        <v>115</v>
      </c>
      <c r="B33" s="2" t="s">
        <v>116</v>
      </c>
      <c r="C33" s="24" t="s">
        <v>74</v>
      </c>
      <c r="D33" s="24" t="s">
        <v>75</v>
      </c>
      <c r="E33" s="24" t="s">
        <v>75</v>
      </c>
      <c r="F33" s="24" t="s">
        <v>147</v>
      </c>
      <c r="G33" s="15">
        <v>35</v>
      </c>
      <c r="H33" s="25">
        <f t="shared" si="0"/>
        <v>50</v>
      </c>
      <c r="I33" s="26">
        <f t="shared" si="1"/>
        <v>14</v>
      </c>
      <c r="J33" s="25">
        <v>20</v>
      </c>
      <c r="K33" s="29">
        <f t="shared" si="2"/>
        <v>21</v>
      </c>
      <c r="L33" s="28">
        <f t="shared" si="3"/>
        <v>30.000000000000004</v>
      </c>
      <c r="M33" s="29">
        <f t="shared" si="4"/>
        <v>35</v>
      </c>
      <c r="N33" s="25">
        <f t="shared" si="5"/>
        <v>50</v>
      </c>
      <c r="O33" s="26">
        <f t="shared" si="6"/>
        <v>0</v>
      </c>
      <c r="P33" s="26">
        <f t="shared" si="7"/>
        <v>0</v>
      </c>
      <c r="Q33" s="39">
        <v>44774</v>
      </c>
      <c r="R33" s="40">
        <v>44777</v>
      </c>
      <c r="S33" s="18"/>
      <c r="T33" s="3"/>
    </row>
    <row r="34" spans="1:20" ht="60" customHeight="1" x14ac:dyDescent="0.25">
      <c r="A34" s="1" t="s">
        <v>115</v>
      </c>
      <c r="B34" s="2" t="s">
        <v>116</v>
      </c>
      <c r="C34" s="24" t="s">
        <v>76</v>
      </c>
      <c r="D34" s="24" t="s">
        <v>77</v>
      </c>
      <c r="E34" s="24" t="s">
        <v>77</v>
      </c>
      <c r="F34" s="24" t="s">
        <v>148</v>
      </c>
      <c r="G34" s="15">
        <v>21</v>
      </c>
      <c r="H34" s="25">
        <f t="shared" si="0"/>
        <v>30.000000000000004</v>
      </c>
      <c r="I34" s="26">
        <f t="shared" si="1"/>
        <v>8.3999999999999986</v>
      </c>
      <c r="J34" s="25">
        <v>12</v>
      </c>
      <c r="K34" s="29">
        <f t="shared" si="2"/>
        <v>12.600000000000001</v>
      </c>
      <c r="L34" s="28">
        <f t="shared" si="3"/>
        <v>18.000000000000004</v>
      </c>
      <c r="M34" s="29">
        <f t="shared" si="4"/>
        <v>21</v>
      </c>
      <c r="N34" s="25">
        <f t="shared" si="5"/>
        <v>30.000000000000004</v>
      </c>
      <c r="O34" s="26">
        <f t="shared" si="6"/>
        <v>0</v>
      </c>
      <c r="P34" s="26">
        <f t="shared" si="7"/>
        <v>0</v>
      </c>
      <c r="Q34" s="39">
        <v>44774</v>
      </c>
      <c r="R34" s="40">
        <v>44776</v>
      </c>
      <c r="S34" s="18"/>
      <c r="T34" s="3"/>
    </row>
    <row r="35" spans="1:20" ht="60" customHeight="1" x14ac:dyDescent="0.25">
      <c r="A35" s="1" t="s">
        <v>115</v>
      </c>
      <c r="B35" s="2" t="s">
        <v>116</v>
      </c>
      <c r="C35" s="24" t="s">
        <v>78</v>
      </c>
      <c r="D35" s="24" t="s">
        <v>79</v>
      </c>
      <c r="E35" s="24" t="s">
        <v>79</v>
      </c>
      <c r="F35" s="24" t="s">
        <v>149</v>
      </c>
      <c r="G35" s="15">
        <v>11.2</v>
      </c>
      <c r="H35" s="25">
        <f t="shared" si="0"/>
        <v>16</v>
      </c>
      <c r="I35" s="26">
        <f t="shared" si="1"/>
        <v>4.1999999999999993</v>
      </c>
      <c r="J35" s="25">
        <v>6</v>
      </c>
      <c r="K35" s="29">
        <f t="shared" si="2"/>
        <v>7</v>
      </c>
      <c r="L35" s="28">
        <f t="shared" si="3"/>
        <v>10</v>
      </c>
      <c r="M35" s="29">
        <f t="shared" si="4"/>
        <v>11.2</v>
      </c>
      <c r="N35" s="25">
        <f t="shared" si="5"/>
        <v>16</v>
      </c>
      <c r="O35" s="26">
        <f t="shared" si="6"/>
        <v>0</v>
      </c>
      <c r="P35" s="26">
        <f t="shared" si="7"/>
        <v>0</v>
      </c>
      <c r="Q35" s="39">
        <v>44774</v>
      </c>
      <c r="R35" s="40">
        <v>44776</v>
      </c>
      <c r="S35" s="18"/>
      <c r="T35" s="3"/>
    </row>
    <row r="36" spans="1:20" ht="60" customHeight="1" x14ac:dyDescent="0.25">
      <c r="A36" s="1" t="s">
        <v>115</v>
      </c>
      <c r="B36" s="2" t="s">
        <v>116</v>
      </c>
      <c r="C36" s="24" t="s">
        <v>80</v>
      </c>
      <c r="D36" s="24" t="s">
        <v>81</v>
      </c>
      <c r="E36" s="24" t="s">
        <v>81</v>
      </c>
      <c r="F36" s="24" t="s">
        <v>150</v>
      </c>
      <c r="G36" s="15">
        <v>81.900000000000006</v>
      </c>
      <c r="H36" s="25">
        <f t="shared" si="0"/>
        <v>117.00000000000001</v>
      </c>
      <c r="I36" s="26">
        <f t="shared" si="1"/>
        <v>33.599999999999994</v>
      </c>
      <c r="J36" s="25">
        <v>48</v>
      </c>
      <c r="K36" s="29">
        <f t="shared" si="2"/>
        <v>48.300000000000011</v>
      </c>
      <c r="L36" s="28">
        <f t="shared" si="3"/>
        <v>69.000000000000014</v>
      </c>
      <c r="M36" s="29">
        <f t="shared" si="4"/>
        <v>81.900000000000006</v>
      </c>
      <c r="N36" s="25">
        <f t="shared" si="5"/>
        <v>117.00000000000001</v>
      </c>
      <c r="O36" s="26">
        <f t="shared" si="6"/>
        <v>0</v>
      </c>
      <c r="P36" s="26">
        <f t="shared" si="7"/>
        <v>0</v>
      </c>
      <c r="Q36" s="39">
        <v>44774</v>
      </c>
      <c r="R36" s="40">
        <v>44777</v>
      </c>
      <c r="S36" s="18"/>
      <c r="T36" s="3"/>
    </row>
    <row r="37" spans="1:20" ht="60" customHeight="1" x14ac:dyDescent="0.25">
      <c r="A37" s="1" t="s">
        <v>115</v>
      </c>
      <c r="B37" s="2" t="s">
        <v>116</v>
      </c>
      <c r="C37" s="24" t="s">
        <v>82</v>
      </c>
      <c r="D37" s="24" t="s">
        <v>83</v>
      </c>
      <c r="E37" s="24" t="s">
        <v>83</v>
      </c>
      <c r="F37" s="24" t="s">
        <v>151</v>
      </c>
      <c r="G37" s="15">
        <v>18.2</v>
      </c>
      <c r="H37" s="25">
        <f t="shared" si="0"/>
        <v>26</v>
      </c>
      <c r="I37" s="26">
        <f t="shared" si="1"/>
        <v>7</v>
      </c>
      <c r="J37" s="25">
        <v>10</v>
      </c>
      <c r="K37" s="29">
        <f t="shared" si="2"/>
        <v>11.2</v>
      </c>
      <c r="L37" s="28">
        <f t="shared" si="3"/>
        <v>16</v>
      </c>
      <c r="M37" s="29">
        <f t="shared" si="4"/>
        <v>18.2</v>
      </c>
      <c r="N37" s="25">
        <f t="shared" si="5"/>
        <v>26</v>
      </c>
      <c r="O37" s="26">
        <f t="shared" si="6"/>
        <v>0</v>
      </c>
      <c r="P37" s="26">
        <f t="shared" si="7"/>
        <v>0</v>
      </c>
      <c r="Q37" s="39">
        <v>44774</v>
      </c>
      <c r="R37" s="40">
        <v>44776</v>
      </c>
      <c r="S37" s="18"/>
      <c r="T37" s="3"/>
    </row>
    <row r="38" spans="1:20" ht="60" customHeight="1" x14ac:dyDescent="0.25">
      <c r="A38" s="1" t="s">
        <v>115</v>
      </c>
      <c r="B38" s="2" t="s">
        <v>116</v>
      </c>
      <c r="C38" s="24" t="s">
        <v>152</v>
      </c>
      <c r="D38" s="24" t="s">
        <v>153</v>
      </c>
      <c r="E38" s="24" t="s">
        <v>153</v>
      </c>
      <c r="F38" s="24" t="s">
        <v>154</v>
      </c>
      <c r="G38" s="15">
        <v>23.1</v>
      </c>
      <c r="H38" s="25">
        <f t="shared" si="0"/>
        <v>33.000000000000007</v>
      </c>
      <c r="I38" s="26">
        <f t="shared" si="1"/>
        <v>9.1</v>
      </c>
      <c r="J38" s="25">
        <v>13</v>
      </c>
      <c r="K38" s="29">
        <f t="shared" si="2"/>
        <v>14.000000000000002</v>
      </c>
      <c r="L38" s="28">
        <f t="shared" si="3"/>
        <v>20.000000000000004</v>
      </c>
      <c r="M38" s="29">
        <f t="shared" si="4"/>
        <v>23.1</v>
      </c>
      <c r="N38" s="25">
        <f t="shared" si="5"/>
        <v>33</v>
      </c>
      <c r="O38" s="26">
        <f t="shared" si="6"/>
        <v>0</v>
      </c>
      <c r="P38" s="26">
        <f t="shared" si="7"/>
        <v>0</v>
      </c>
      <c r="Q38" s="39">
        <v>44774</v>
      </c>
      <c r="R38" s="40">
        <v>44778</v>
      </c>
      <c r="S38" s="18"/>
      <c r="T38" s="3"/>
    </row>
    <row r="39" spans="1:20" ht="60" customHeight="1" x14ac:dyDescent="0.25">
      <c r="A39" s="1" t="s">
        <v>115</v>
      </c>
      <c r="B39" s="2" t="s">
        <v>116</v>
      </c>
      <c r="C39" s="24" t="s">
        <v>84</v>
      </c>
      <c r="D39" s="24" t="s">
        <v>30</v>
      </c>
      <c r="E39" s="24" t="s">
        <v>30</v>
      </c>
      <c r="F39" s="24" t="s">
        <v>155</v>
      </c>
      <c r="G39" s="15">
        <v>58.1</v>
      </c>
      <c r="H39" s="25">
        <f t="shared" si="0"/>
        <v>83.000000000000014</v>
      </c>
      <c r="I39" s="26">
        <f t="shared" si="1"/>
        <v>23.799999999999997</v>
      </c>
      <c r="J39" s="25">
        <v>34</v>
      </c>
      <c r="K39" s="29">
        <f t="shared" si="2"/>
        <v>34.300000000000004</v>
      </c>
      <c r="L39" s="28">
        <f t="shared" si="3"/>
        <v>49.000000000000007</v>
      </c>
      <c r="M39" s="29">
        <f t="shared" si="4"/>
        <v>58.1</v>
      </c>
      <c r="N39" s="25">
        <f t="shared" si="5"/>
        <v>83</v>
      </c>
      <c r="O39" s="26">
        <f t="shared" si="6"/>
        <v>0</v>
      </c>
      <c r="P39" s="26">
        <f t="shared" si="7"/>
        <v>0</v>
      </c>
      <c r="Q39" s="39">
        <v>44774</v>
      </c>
      <c r="R39" s="40">
        <v>44777</v>
      </c>
      <c r="S39" s="18"/>
      <c r="T39" s="3"/>
    </row>
    <row r="40" spans="1:20" ht="60" customHeight="1" x14ac:dyDescent="0.25">
      <c r="A40" s="1" t="s">
        <v>115</v>
      </c>
      <c r="B40" s="2" t="s">
        <v>116</v>
      </c>
      <c r="C40" s="24" t="s">
        <v>85</v>
      </c>
      <c r="D40" s="24" t="s">
        <v>86</v>
      </c>
      <c r="E40" s="24" t="s">
        <v>86</v>
      </c>
      <c r="F40" s="24" t="s">
        <v>156</v>
      </c>
      <c r="G40" s="15">
        <v>106.4</v>
      </c>
      <c r="H40" s="25">
        <f t="shared" si="0"/>
        <v>152.00000000000003</v>
      </c>
      <c r="I40" s="26">
        <f t="shared" si="1"/>
        <v>43.4</v>
      </c>
      <c r="J40" s="25">
        <v>62</v>
      </c>
      <c r="K40" s="29">
        <f t="shared" si="2"/>
        <v>63.000000000000007</v>
      </c>
      <c r="L40" s="28">
        <f t="shared" si="3"/>
        <v>90.000000000000014</v>
      </c>
      <c r="M40" s="29">
        <f t="shared" si="4"/>
        <v>106.4</v>
      </c>
      <c r="N40" s="25">
        <f t="shared" si="5"/>
        <v>152</v>
      </c>
      <c r="O40" s="26">
        <f t="shared" si="6"/>
        <v>0</v>
      </c>
      <c r="P40" s="26">
        <f t="shared" si="7"/>
        <v>0</v>
      </c>
      <c r="Q40" s="39">
        <v>44774</v>
      </c>
      <c r="R40" s="40">
        <v>44777</v>
      </c>
      <c r="S40" s="18"/>
      <c r="T40" s="3"/>
    </row>
    <row r="41" spans="1:20" ht="60" customHeight="1" x14ac:dyDescent="0.25">
      <c r="A41" s="1" t="s">
        <v>115</v>
      </c>
      <c r="B41" s="2" t="s">
        <v>116</v>
      </c>
      <c r="C41" s="24" t="s">
        <v>18</v>
      </c>
      <c r="D41" s="24" t="s">
        <v>87</v>
      </c>
      <c r="E41" s="24" t="s">
        <v>87</v>
      </c>
      <c r="F41" s="24" t="s">
        <v>157</v>
      </c>
      <c r="G41" s="15">
        <v>21.7</v>
      </c>
      <c r="H41" s="25">
        <f t="shared" si="0"/>
        <v>31</v>
      </c>
      <c r="I41" s="26">
        <f t="shared" si="1"/>
        <v>8.3999999999999986</v>
      </c>
      <c r="J41" s="25">
        <v>12</v>
      </c>
      <c r="K41" s="29">
        <f t="shared" si="2"/>
        <v>13.3</v>
      </c>
      <c r="L41" s="28">
        <f t="shared" si="3"/>
        <v>19.000000000000004</v>
      </c>
      <c r="M41" s="29">
        <f t="shared" si="4"/>
        <v>21.7</v>
      </c>
      <c r="N41" s="25">
        <f t="shared" si="5"/>
        <v>31.000000000000004</v>
      </c>
      <c r="O41" s="26">
        <f t="shared" si="6"/>
        <v>0</v>
      </c>
      <c r="P41" s="26">
        <f t="shared" si="7"/>
        <v>0</v>
      </c>
      <c r="Q41" s="39">
        <v>44774</v>
      </c>
      <c r="R41" s="40">
        <v>44776</v>
      </c>
      <c r="S41" s="18"/>
      <c r="T41" s="3"/>
    </row>
    <row r="42" spans="1:20" ht="60" customHeight="1" x14ac:dyDescent="0.25">
      <c r="A42" s="1" t="s">
        <v>115</v>
      </c>
      <c r="B42" s="2" t="s">
        <v>116</v>
      </c>
      <c r="C42" s="24" t="s">
        <v>88</v>
      </c>
      <c r="D42" s="24" t="s">
        <v>19</v>
      </c>
      <c r="E42" s="24" t="s">
        <v>19</v>
      </c>
      <c r="F42" s="24" t="s">
        <v>158</v>
      </c>
      <c r="G42" s="15">
        <v>74.900000000000006</v>
      </c>
      <c r="H42" s="25">
        <f t="shared" si="0"/>
        <v>107.00000000000001</v>
      </c>
      <c r="I42" s="26">
        <f t="shared" si="1"/>
        <v>30.799999999999997</v>
      </c>
      <c r="J42" s="25">
        <v>44</v>
      </c>
      <c r="K42" s="29">
        <f t="shared" si="2"/>
        <v>44.100000000000009</v>
      </c>
      <c r="L42" s="28">
        <f t="shared" si="3"/>
        <v>63.000000000000014</v>
      </c>
      <c r="M42" s="29">
        <f t="shared" si="4"/>
        <v>74.900000000000006</v>
      </c>
      <c r="N42" s="25">
        <f t="shared" si="5"/>
        <v>107.00000000000001</v>
      </c>
      <c r="O42" s="26">
        <f t="shared" si="6"/>
        <v>0</v>
      </c>
      <c r="P42" s="26">
        <f t="shared" si="7"/>
        <v>0</v>
      </c>
      <c r="Q42" s="39">
        <v>44774</v>
      </c>
      <c r="R42" s="40">
        <v>44777</v>
      </c>
      <c r="S42" s="18"/>
      <c r="T42" s="3"/>
    </row>
    <row r="43" spans="1:20" ht="60" customHeight="1" x14ac:dyDescent="0.25">
      <c r="A43" s="1" t="s">
        <v>115</v>
      </c>
      <c r="B43" s="2" t="s">
        <v>116</v>
      </c>
      <c r="C43" s="24" t="s">
        <v>89</v>
      </c>
      <c r="D43" s="24" t="s">
        <v>20</v>
      </c>
      <c r="E43" s="24" t="s">
        <v>20</v>
      </c>
      <c r="F43" s="24" t="s">
        <v>159</v>
      </c>
      <c r="G43" s="15">
        <v>15.4</v>
      </c>
      <c r="H43" s="25">
        <f t="shared" si="0"/>
        <v>22.000000000000004</v>
      </c>
      <c r="I43" s="26">
        <f t="shared" si="1"/>
        <v>6.3</v>
      </c>
      <c r="J43" s="25">
        <v>9</v>
      </c>
      <c r="K43" s="29">
        <f t="shared" si="2"/>
        <v>9.1000000000000014</v>
      </c>
      <c r="L43" s="28">
        <f t="shared" si="3"/>
        <v>13.000000000000004</v>
      </c>
      <c r="M43" s="29">
        <f t="shared" si="4"/>
        <v>15.400000000000002</v>
      </c>
      <c r="N43" s="25">
        <f t="shared" si="5"/>
        <v>22.000000000000004</v>
      </c>
      <c r="O43" s="26">
        <f t="shared" si="6"/>
        <v>0</v>
      </c>
      <c r="P43" s="26">
        <f t="shared" si="7"/>
        <v>0</v>
      </c>
      <c r="Q43" s="39">
        <v>44774</v>
      </c>
      <c r="R43" s="40">
        <v>44777</v>
      </c>
      <c r="S43" s="18"/>
      <c r="T43" s="3"/>
    </row>
    <row r="44" spans="1:20" ht="60" customHeight="1" x14ac:dyDescent="0.25">
      <c r="A44" s="1" t="s">
        <v>115</v>
      </c>
      <c r="B44" s="2" t="s">
        <v>116</v>
      </c>
      <c r="C44" s="24" t="s">
        <v>90</v>
      </c>
      <c r="D44" s="24" t="s">
        <v>31</v>
      </c>
      <c r="E44" s="24" t="s">
        <v>31</v>
      </c>
      <c r="F44" s="24" t="s">
        <v>160</v>
      </c>
      <c r="G44" s="27">
        <v>105.7</v>
      </c>
      <c r="H44" s="25">
        <f t="shared" si="0"/>
        <v>151</v>
      </c>
      <c r="I44" s="26">
        <f t="shared" si="1"/>
        <v>43.4</v>
      </c>
      <c r="J44" s="25">
        <v>62</v>
      </c>
      <c r="K44" s="29">
        <f t="shared" si="2"/>
        <v>62.300000000000004</v>
      </c>
      <c r="L44" s="28">
        <f t="shared" si="3"/>
        <v>89.000000000000014</v>
      </c>
      <c r="M44" s="29">
        <f t="shared" si="4"/>
        <v>105.7</v>
      </c>
      <c r="N44" s="25">
        <f t="shared" si="5"/>
        <v>151</v>
      </c>
      <c r="O44" s="26">
        <f t="shared" si="6"/>
        <v>0</v>
      </c>
      <c r="P44" s="26">
        <f t="shared" si="7"/>
        <v>0</v>
      </c>
      <c r="Q44" s="39">
        <v>44774</v>
      </c>
      <c r="R44" s="40">
        <v>44777</v>
      </c>
      <c r="S44" s="18"/>
      <c r="T44" s="3"/>
    </row>
    <row r="45" spans="1:20" ht="60" customHeight="1" x14ac:dyDescent="0.25">
      <c r="A45" s="1" t="s">
        <v>115</v>
      </c>
      <c r="B45" s="2" t="s">
        <v>116</v>
      </c>
      <c r="C45" s="24" t="s">
        <v>21</v>
      </c>
      <c r="D45" s="24" t="s">
        <v>91</v>
      </c>
      <c r="E45" s="24" t="s">
        <v>91</v>
      </c>
      <c r="F45" s="24" t="s">
        <v>161</v>
      </c>
      <c r="G45" s="27">
        <v>11.2</v>
      </c>
      <c r="H45" s="25">
        <f t="shared" si="0"/>
        <v>16</v>
      </c>
      <c r="I45" s="26">
        <f t="shared" si="1"/>
        <v>4.1999999999999993</v>
      </c>
      <c r="J45" s="25">
        <v>6</v>
      </c>
      <c r="K45" s="29">
        <f t="shared" si="2"/>
        <v>7</v>
      </c>
      <c r="L45" s="28">
        <f t="shared" si="3"/>
        <v>10</v>
      </c>
      <c r="M45" s="29">
        <f t="shared" si="4"/>
        <v>11.2</v>
      </c>
      <c r="N45" s="25">
        <f t="shared" si="5"/>
        <v>16</v>
      </c>
      <c r="O45" s="26">
        <f t="shared" si="6"/>
        <v>0</v>
      </c>
      <c r="P45" s="26">
        <f t="shared" si="7"/>
        <v>0</v>
      </c>
      <c r="Q45" s="39">
        <v>44774</v>
      </c>
      <c r="R45" s="40">
        <v>44777</v>
      </c>
      <c r="S45" s="18"/>
      <c r="T45" s="3"/>
    </row>
    <row r="46" spans="1:20" ht="60" customHeight="1" x14ac:dyDescent="0.25">
      <c r="A46" s="1" t="s">
        <v>115</v>
      </c>
      <c r="B46" s="2" t="s">
        <v>116</v>
      </c>
      <c r="C46" s="24" t="s">
        <v>92</v>
      </c>
      <c r="D46" s="24" t="s">
        <v>93</v>
      </c>
      <c r="E46" s="24" t="s">
        <v>93</v>
      </c>
      <c r="F46" s="24" t="s">
        <v>162</v>
      </c>
      <c r="G46" s="27">
        <v>43.4</v>
      </c>
      <c r="H46" s="25">
        <f t="shared" si="0"/>
        <v>62</v>
      </c>
      <c r="I46" s="26">
        <f t="shared" si="1"/>
        <v>17.5</v>
      </c>
      <c r="J46" s="25">
        <v>25</v>
      </c>
      <c r="K46" s="29">
        <f t="shared" si="2"/>
        <v>25.9</v>
      </c>
      <c r="L46" s="28">
        <f t="shared" si="3"/>
        <v>37</v>
      </c>
      <c r="M46" s="29">
        <f t="shared" si="4"/>
        <v>43.4</v>
      </c>
      <c r="N46" s="25">
        <f t="shared" si="5"/>
        <v>62</v>
      </c>
      <c r="O46" s="26">
        <f t="shared" si="6"/>
        <v>0</v>
      </c>
      <c r="P46" s="26">
        <f t="shared" si="7"/>
        <v>0</v>
      </c>
      <c r="Q46" s="39">
        <v>44774</v>
      </c>
      <c r="R46" s="40">
        <v>44777</v>
      </c>
      <c r="S46" s="18"/>
      <c r="T46" s="3"/>
    </row>
    <row r="47" spans="1:20" ht="60" customHeight="1" x14ac:dyDescent="0.25">
      <c r="A47" s="1" t="s">
        <v>115</v>
      </c>
      <c r="B47" s="2" t="s">
        <v>116</v>
      </c>
      <c r="C47" s="24" t="s">
        <v>22</v>
      </c>
      <c r="D47" s="24" t="s">
        <v>94</v>
      </c>
      <c r="E47" s="24" t="s">
        <v>94</v>
      </c>
      <c r="F47" s="24" t="s">
        <v>163</v>
      </c>
      <c r="G47" s="27">
        <v>29.4</v>
      </c>
      <c r="H47" s="25">
        <f t="shared" si="0"/>
        <v>42</v>
      </c>
      <c r="I47" s="26">
        <f t="shared" si="1"/>
        <v>11.899999999999999</v>
      </c>
      <c r="J47" s="25">
        <v>17</v>
      </c>
      <c r="K47" s="29">
        <f t="shared" si="2"/>
        <v>17.5</v>
      </c>
      <c r="L47" s="28">
        <f t="shared" si="3"/>
        <v>25</v>
      </c>
      <c r="M47" s="29">
        <f t="shared" si="4"/>
        <v>29.4</v>
      </c>
      <c r="N47" s="25">
        <f t="shared" si="5"/>
        <v>42</v>
      </c>
      <c r="O47" s="26">
        <f t="shared" si="6"/>
        <v>0</v>
      </c>
      <c r="P47" s="26">
        <f t="shared" si="7"/>
        <v>0</v>
      </c>
      <c r="Q47" s="39">
        <v>44774</v>
      </c>
      <c r="R47" s="40">
        <v>44776</v>
      </c>
      <c r="S47" s="18"/>
      <c r="T47" s="3"/>
    </row>
    <row r="48" spans="1:20" ht="60" customHeight="1" x14ac:dyDescent="0.25">
      <c r="A48" s="1" t="s">
        <v>115</v>
      </c>
      <c r="B48" s="2" t="s">
        <v>116</v>
      </c>
      <c r="C48" s="24" t="s">
        <v>23</v>
      </c>
      <c r="D48" s="24" t="s">
        <v>24</v>
      </c>
      <c r="E48" s="24" t="s">
        <v>24</v>
      </c>
      <c r="F48" s="24" t="s">
        <v>164</v>
      </c>
      <c r="G48" s="27">
        <v>27.3</v>
      </c>
      <c r="H48" s="25">
        <f t="shared" si="0"/>
        <v>39</v>
      </c>
      <c r="I48" s="26">
        <f t="shared" si="1"/>
        <v>11.2</v>
      </c>
      <c r="J48" s="25">
        <v>16</v>
      </c>
      <c r="K48" s="29">
        <f t="shared" si="2"/>
        <v>16.100000000000001</v>
      </c>
      <c r="L48" s="28">
        <f t="shared" si="3"/>
        <v>23.000000000000004</v>
      </c>
      <c r="M48" s="29">
        <f t="shared" si="4"/>
        <v>27.3</v>
      </c>
      <c r="N48" s="25">
        <f t="shared" si="5"/>
        <v>39</v>
      </c>
      <c r="O48" s="26">
        <f t="shared" si="6"/>
        <v>0</v>
      </c>
      <c r="P48" s="26">
        <f t="shared" si="7"/>
        <v>0</v>
      </c>
      <c r="Q48" s="39">
        <v>44774</v>
      </c>
      <c r="R48" s="40">
        <v>44778</v>
      </c>
      <c r="S48" s="18"/>
      <c r="T48" s="3"/>
    </row>
    <row r="49" spans="1:25" ht="60" customHeight="1" x14ac:dyDescent="0.25">
      <c r="A49" s="1" t="s">
        <v>115</v>
      </c>
      <c r="B49" s="2" t="s">
        <v>116</v>
      </c>
      <c r="C49" s="24" t="s">
        <v>25</v>
      </c>
      <c r="D49" s="24" t="s">
        <v>26</v>
      </c>
      <c r="E49" s="24" t="s">
        <v>26</v>
      </c>
      <c r="F49" s="24" t="s">
        <v>165</v>
      </c>
      <c r="G49" s="27">
        <v>11.2</v>
      </c>
      <c r="H49" s="25">
        <f t="shared" si="0"/>
        <v>16</v>
      </c>
      <c r="I49" s="26">
        <f t="shared" si="1"/>
        <v>4.1999999999999993</v>
      </c>
      <c r="J49" s="25">
        <v>6</v>
      </c>
      <c r="K49" s="29">
        <f t="shared" si="2"/>
        <v>7</v>
      </c>
      <c r="L49" s="28">
        <f t="shared" si="3"/>
        <v>10</v>
      </c>
      <c r="M49" s="29">
        <f t="shared" si="4"/>
        <v>11.2</v>
      </c>
      <c r="N49" s="25">
        <f t="shared" si="5"/>
        <v>16</v>
      </c>
      <c r="O49" s="26">
        <f t="shared" si="6"/>
        <v>0</v>
      </c>
      <c r="P49" s="26">
        <f t="shared" si="7"/>
        <v>0</v>
      </c>
      <c r="Q49" s="39">
        <v>44774</v>
      </c>
      <c r="R49" s="40">
        <v>44776</v>
      </c>
      <c r="S49" s="18"/>
      <c r="T49" s="3"/>
    </row>
    <row r="50" spans="1:25" ht="60" customHeight="1" x14ac:dyDescent="0.25">
      <c r="A50" s="1" t="s">
        <v>115</v>
      </c>
      <c r="B50" s="2" t="s">
        <v>116</v>
      </c>
      <c r="C50" s="24" t="s">
        <v>95</v>
      </c>
      <c r="D50" s="24" t="s">
        <v>69</v>
      </c>
      <c r="E50" s="24" t="s">
        <v>69</v>
      </c>
      <c r="F50" s="24" t="s">
        <v>166</v>
      </c>
      <c r="G50" s="27">
        <v>3.5</v>
      </c>
      <c r="H50" s="25">
        <f t="shared" si="0"/>
        <v>5</v>
      </c>
      <c r="I50" s="26">
        <f t="shared" si="1"/>
        <v>1.4</v>
      </c>
      <c r="J50" s="25">
        <v>2</v>
      </c>
      <c r="K50" s="29">
        <f t="shared" si="2"/>
        <v>2.1</v>
      </c>
      <c r="L50" s="28">
        <f t="shared" si="3"/>
        <v>3.0000000000000004</v>
      </c>
      <c r="M50" s="29">
        <f t="shared" si="4"/>
        <v>3.5</v>
      </c>
      <c r="N50" s="25">
        <f t="shared" si="5"/>
        <v>5</v>
      </c>
      <c r="O50" s="26">
        <f t="shared" si="6"/>
        <v>0</v>
      </c>
      <c r="P50" s="26">
        <f t="shared" si="7"/>
        <v>0</v>
      </c>
      <c r="Q50" s="39">
        <v>44774</v>
      </c>
      <c r="R50" s="40">
        <v>44778</v>
      </c>
      <c r="S50" s="18"/>
      <c r="T50" s="3"/>
    </row>
    <row r="51" spans="1:25" ht="60" customHeight="1" x14ac:dyDescent="0.25">
      <c r="A51" s="1" t="s">
        <v>115</v>
      </c>
      <c r="B51" s="2" t="s">
        <v>116</v>
      </c>
      <c r="C51" s="24" t="s">
        <v>96</v>
      </c>
      <c r="D51" s="24" t="s">
        <v>97</v>
      </c>
      <c r="E51" s="24" t="s">
        <v>97</v>
      </c>
      <c r="F51" s="24" t="s">
        <v>167</v>
      </c>
      <c r="G51" s="27">
        <v>78.400000000000006</v>
      </c>
      <c r="H51" s="25">
        <f t="shared" si="0"/>
        <v>112.00000000000001</v>
      </c>
      <c r="I51" s="26">
        <f t="shared" si="1"/>
        <v>32.199999999999996</v>
      </c>
      <c r="J51" s="25">
        <v>46</v>
      </c>
      <c r="K51" s="29">
        <f t="shared" si="2"/>
        <v>46.20000000000001</v>
      </c>
      <c r="L51" s="28">
        <f t="shared" si="3"/>
        <v>66.000000000000014</v>
      </c>
      <c r="M51" s="29">
        <f t="shared" si="4"/>
        <v>78.400000000000006</v>
      </c>
      <c r="N51" s="25">
        <f t="shared" si="5"/>
        <v>112.00000000000001</v>
      </c>
      <c r="O51" s="26">
        <f t="shared" si="6"/>
        <v>0</v>
      </c>
      <c r="P51" s="26">
        <f t="shared" si="7"/>
        <v>0</v>
      </c>
      <c r="Q51" s="39">
        <v>44774</v>
      </c>
      <c r="R51" s="40">
        <v>44776</v>
      </c>
      <c r="S51" s="18"/>
      <c r="T51" s="3"/>
    </row>
    <row r="52" spans="1:25" ht="60" customHeight="1" x14ac:dyDescent="0.25">
      <c r="A52" s="1" t="s">
        <v>115</v>
      </c>
      <c r="B52" s="2" t="s">
        <v>116</v>
      </c>
      <c r="C52" s="24" t="s">
        <v>98</v>
      </c>
      <c r="D52" s="24" t="s">
        <v>99</v>
      </c>
      <c r="E52" s="24" t="s">
        <v>99</v>
      </c>
      <c r="F52" s="24" t="s">
        <v>100</v>
      </c>
      <c r="G52" s="27">
        <v>12.6</v>
      </c>
      <c r="H52" s="25">
        <f t="shared" si="0"/>
        <v>18</v>
      </c>
      <c r="I52" s="26">
        <f t="shared" si="1"/>
        <v>4.8999999999999995</v>
      </c>
      <c r="J52" s="25">
        <v>7</v>
      </c>
      <c r="K52" s="29">
        <f t="shared" si="2"/>
        <v>7.7</v>
      </c>
      <c r="L52" s="28">
        <f t="shared" si="3"/>
        <v>11.000000000000002</v>
      </c>
      <c r="M52" s="29">
        <f t="shared" si="4"/>
        <v>12.6</v>
      </c>
      <c r="N52" s="25">
        <f t="shared" si="5"/>
        <v>18</v>
      </c>
      <c r="O52" s="26">
        <f t="shared" si="6"/>
        <v>0</v>
      </c>
      <c r="P52" s="26">
        <f t="shared" si="7"/>
        <v>0</v>
      </c>
      <c r="Q52" s="39">
        <v>44774</v>
      </c>
      <c r="R52" s="40">
        <v>44778</v>
      </c>
      <c r="S52" s="18"/>
      <c r="T52" s="3"/>
    </row>
    <row r="53" spans="1:25" ht="60" customHeight="1" x14ac:dyDescent="0.25">
      <c r="A53" s="1" t="s">
        <v>115</v>
      </c>
      <c r="B53" s="2" t="s">
        <v>116</v>
      </c>
      <c r="C53" s="24" t="s">
        <v>101</v>
      </c>
      <c r="D53" s="24" t="s">
        <v>102</v>
      </c>
      <c r="E53" s="24" t="s">
        <v>102</v>
      </c>
      <c r="F53" s="24" t="s">
        <v>168</v>
      </c>
      <c r="G53" s="27">
        <v>1.4</v>
      </c>
      <c r="H53" s="25">
        <f t="shared" si="0"/>
        <v>2</v>
      </c>
      <c r="I53" s="26">
        <f t="shared" si="1"/>
        <v>0</v>
      </c>
      <c r="J53" s="25">
        <v>0</v>
      </c>
      <c r="K53" s="29">
        <f t="shared" si="2"/>
        <v>1.4</v>
      </c>
      <c r="L53" s="28">
        <f t="shared" si="3"/>
        <v>2</v>
      </c>
      <c r="M53" s="29">
        <f t="shared" si="4"/>
        <v>1.4</v>
      </c>
      <c r="N53" s="25">
        <f t="shared" si="5"/>
        <v>2</v>
      </c>
      <c r="O53" s="26">
        <f t="shared" si="6"/>
        <v>0</v>
      </c>
      <c r="P53" s="26">
        <f t="shared" si="7"/>
        <v>0</v>
      </c>
      <c r="Q53" s="39">
        <v>44774</v>
      </c>
      <c r="R53" s="40">
        <v>44778</v>
      </c>
      <c r="S53" s="18"/>
      <c r="T53" s="3"/>
    </row>
    <row r="54" spans="1:25" ht="60" customHeight="1" x14ac:dyDescent="0.25">
      <c r="A54" s="1" t="s">
        <v>115</v>
      </c>
      <c r="B54" s="2" t="s">
        <v>116</v>
      </c>
      <c r="C54" s="24" t="s">
        <v>103</v>
      </c>
      <c r="D54" s="24" t="s">
        <v>104</v>
      </c>
      <c r="E54" s="24" t="s">
        <v>104</v>
      </c>
      <c r="F54" s="24" t="s">
        <v>169</v>
      </c>
      <c r="G54" s="27">
        <v>38.5</v>
      </c>
      <c r="H54" s="25">
        <f t="shared" si="0"/>
        <v>55</v>
      </c>
      <c r="I54" s="26">
        <f t="shared" si="1"/>
        <v>15.399999999999999</v>
      </c>
      <c r="J54" s="25">
        <v>22</v>
      </c>
      <c r="K54" s="29">
        <f t="shared" si="2"/>
        <v>23.1</v>
      </c>
      <c r="L54" s="28">
        <f t="shared" si="3"/>
        <v>33.000000000000007</v>
      </c>
      <c r="M54" s="29">
        <f t="shared" si="4"/>
        <v>38.5</v>
      </c>
      <c r="N54" s="25">
        <f t="shared" si="5"/>
        <v>55.000000000000007</v>
      </c>
      <c r="O54" s="26">
        <f t="shared" si="6"/>
        <v>0</v>
      </c>
      <c r="P54" s="26">
        <f t="shared" si="7"/>
        <v>0</v>
      </c>
      <c r="Q54" s="39">
        <v>44774</v>
      </c>
      <c r="R54" s="40">
        <v>44777</v>
      </c>
      <c r="S54" s="18"/>
      <c r="T54" s="3"/>
    </row>
    <row r="55" spans="1:25" ht="60" customHeight="1" x14ac:dyDescent="0.25">
      <c r="A55" s="1" t="s">
        <v>115</v>
      </c>
      <c r="B55" s="2" t="s">
        <v>116</v>
      </c>
      <c r="C55" s="24" t="s">
        <v>170</v>
      </c>
      <c r="D55" s="24" t="s">
        <v>171</v>
      </c>
      <c r="E55" s="24" t="s">
        <v>171</v>
      </c>
      <c r="F55" s="24" t="s">
        <v>172</v>
      </c>
      <c r="G55" s="27">
        <v>19.600000000000001</v>
      </c>
      <c r="H55" s="25">
        <f t="shared" si="0"/>
        <v>28.000000000000004</v>
      </c>
      <c r="I55" s="26">
        <f t="shared" si="1"/>
        <v>7.6999999999999993</v>
      </c>
      <c r="J55" s="25">
        <v>11</v>
      </c>
      <c r="K55" s="29">
        <f t="shared" si="2"/>
        <v>11.900000000000002</v>
      </c>
      <c r="L55" s="28">
        <f t="shared" si="3"/>
        <v>17.000000000000004</v>
      </c>
      <c r="M55" s="29">
        <f t="shared" si="4"/>
        <v>19.600000000000001</v>
      </c>
      <c r="N55" s="25">
        <f t="shared" si="5"/>
        <v>28.000000000000004</v>
      </c>
      <c r="O55" s="26">
        <f t="shared" si="6"/>
        <v>0</v>
      </c>
      <c r="P55" s="26">
        <f t="shared" si="7"/>
        <v>0</v>
      </c>
      <c r="Q55" s="39">
        <v>44774</v>
      </c>
      <c r="R55" s="40">
        <v>44778</v>
      </c>
      <c r="S55" s="18"/>
      <c r="T55" s="3"/>
    </row>
    <row r="56" spans="1:25" ht="60" customHeight="1" x14ac:dyDescent="0.25">
      <c r="A56" s="1" t="s">
        <v>115</v>
      </c>
      <c r="B56" s="2" t="s">
        <v>116</v>
      </c>
      <c r="C56" s="24" t="s">
        <v>105</v>
      </c>
      <c r="D56" s="24" t="s">
        <v>106</v>
      </c>
      <c r="E56" s="24" t="s">
        <v>106</v>
      </c>
      <c r="F56" s="24" t="s">
        <v>173</v>
      </c>
      <c r="G56" s="27">
        <v>56</v>
      </c>
      <c r="H56" s="25">
        <f t="shared" si="0"/>
        <v>80</v>
      </c>
      <c r="I56" s="26">
        <f t="shared" si="1"/>
        <v>22.4</v>
      </c>
      <c r="J56" s="25">
        <v>32</v>
      </c>
      <c r="K56" s="29">
        <f t="shared" si="2"/>
        <v>33.6</v>
      </c>
      <c r="L56" s="28">
        <f t="shared" si="3"/>
        <v>48.000000000000007</v>
      </c>
      <c r="M56" s="29">
        <f t="shared" si="4"/>
        <v>56</v>
      </c>
      <c r="N56" s="25">
        <f t="shared" si="5"/>
        <v>80</v>
      </c>
      <c r="O56" s="26">
        <f t="shared" si="6"/>
        <v>0</v>
      </c>
      <c r="P56" s="26">
        <f t="shared" si="7"/>
        <v>0</v>
      </c>
      <c r="Q56" s="39">
        <v>44774</v>
      </c>
      <c r="R56" s="40">
        <v>44778</v>
      </c>
      <c r="S56" s="18"/>
      <c r="T56" s="3"/>
    </row>
    <row r="57" spans="1:25" ht="60" customHeight="1" x14ac:dyDescent="0.25">
      <c r="A57" s="1" t="s">
        <v>115</v>
      </c>
      <c r="B57" s="2" t="s">
        <v>116</v>
      </c>
      <c r="C57" s="24" t="s">
        <v>27</v>
      </c>
      <c r="D57" s="24" t="s">
        <v>107</v>
      </c>
      <c r="E57" s="24" t="s">
        <v>107</v>
      </c>
      <c r="F57" s="24" t="s">
        <v>174</v>
      </c>
      <c r="G57" s="27">
        <v>23.1</v>
      </c>
      <c r="H57" s="25">
        <f t="shared" si="0"/>
        <v>33.000000000000007</v>
      </c>
      <c r="I57" s="26">
        <f t="shared" si="1"/>
        <v>9.1</v>
      </c>
      <c r="J57" s="25">
        <v>13</v>
      </c>
      <c r="K57" s="29">
        <f t="shared" si="2"/>
        <v>14.000000000000002</v>
      </c>
      <c r="L57" s="28">
        <f t="shared" si="3"/>
        <v>20.000000000000004</v>
      </c>
      <c r="M57" s="29">
        <f t="shared" si="4"/>
        <v>23.1</v>
      </c>
      <c r="N57" s="25">
        <f t="shared" si="5"/>
        <v>33</v>
      </c>
      <c r="O57" s="26">
        <f t="shared" si="6"/>
        <v>0</v>
      </c>
      <c r="P57" s="26">
        <f t="shared" si="7"/>
        <v>0</v>
      </c>
      <c r="Q57" s="39">
        <v>44774</v>
      </c>
      <c r="R57" s="40">
        <v>44776</v>
      </c>
      <c r="S57" s="18"/>
      <c r="T57" s="3"/>
    </row>
    <row r="58" spans="1:25" ht="60" customHeight="1" x14ac:dyDescent="0.25">
      <c r="A58" s="1" t="s">
        <v>115</v>
      </c>
      <c r="B58" s="2" t="s">
        <v>116</v>
      </c>
      <c r="C58" s="24" t="s">
        <v>108</v>
      </c>
      <c r="D58" s="24" t="s">
        <v>109</v>
      </c>
      <c r="E58" s="24" t="s">
        <v>109</v>
      </c>
      <c r="F58" s="24" t="s">
        <v>175</v>
      </c>
      <c r="G58" s="27">
        <v>398.3</v>
      </c>
      <c r="H58" s="25">
        <f t="shared" si="0"/>
        <v>569</v>
      </c>
      <c r="I58" s="26">
        <f t="shared" si="1"/>
        <v>165.2</v>
      </c>
      <c r="J58" s="25">
        <v>236</v>
      </c>
      <c r="K58" s="29">
        <f t="shared" si="2"/>
        <v>233.10000000000002</v>
      </c>
      <c r="L58" s="28">
        <f t="shared" si="3"/>
        <v>333.00000000000006</v>
      </c>
      <c r="M58" s="29">
        <f t="shared" si="4"/>
        <v>398.3</v>
      </c>
      <c r="N58" s="25">
        <f t="shared" si="5"/>
        <v>569</v>
      </c>
      <c r="O58" s="26">
        <f t="shared" si="6"/>
        <v>0</v>
      </c>
      <c r="P58" s="26">
        <f t="shared" si="7"/>
        <v>0</v>
      </c>
      <c r="Q58" s="39">
        <v>44774</v>
      </c>
      <c r="R58" s="40">
        <v>44774</v>
      </c>
      <c r="S58" s="18"/>
      <c r="T58" s="3"/>
    </row>
    <row r="59" spans="1:25" ht="60" customHeight="1" x14ac:dyDescent="0.25">
      <c r="A59" s="1" t="s">
        <v>115</v>
      </c>
      <c r="B59" s="2" t="s">
        <v>116</v>
      </c>
      <c r="C59" s="24" t="s">
        <v>110</v>
      </c>
      <c r="D59" s="24" t="s">
        <v>111</v>
      </c>
      <c r="E59" s="24" t="s">
        <v>111</v>
      </c>
      <c r="F59" s="24" t="s">
        <v>176</v>
      </c>
      <c r="G59" s="27">
        <v>191.1</v>
      </c>
      <c r="H59" s="25">
        <f t="shared" si="0"/>
        <v>273</v>
      </c>
      <c r="I59" s="26">
        <f t="shared" si="1"/>
        <v>79.099999999999994</v>
      </c>
      <c r="J59" s="25">
        <v>113</v>
      </c>
      <c r="K59" s="29">
        <f t="shared" si="2"/>
        <v>112</v>
      </c>
      <c r="L59" s="28">
        <f t="shared" si="3"/>
        <v>160</v>
      </c>
      <c r="M59" s="29">
        <f t="shared" si="4"/>
        <v>191.1</v>
      </c>
      <c r="N59" s="25">
        <f t="shared" si="5"/>
        <v>273</v>
      </c>
      <c r="O59" s="26">
        <f t="shared" si="6"/>
        <v>0</v>
      </c>
      <c r="P59" s="26">
        <f t="shared" si="7"/>
        <v>0</v>
      </c>
      <c r="Q59" s="39">
        <v>44774</v>
      </c>
      <c r="R59" s="40">
        <v>44775</v>
      </c>
      <c r="S59" s="18"/>
      <c r="T59" s="3"/>
    </row>
    <row r="60" spans="1:25" ht="60" customHeight="1" x14ac:dyDescent="0.25">
      <c r="A60" s="50" t="s">
        <v>112</v>
      </c>
      <c r="B60" s="51"/>
      <c r="C60" s="51"/>
      <c r="D60" s="51"/>
      <c r="E60" s="51"/>
      <c r="F60" s="52"/>
      <c r="G60" s="20">
        <f>SUM(G7:G59)</f>
        <v>2738.4000000000005</v>
      </c>
      <c r="H60" s="21">
        <f t="shared" si="0"/>
        <v>3912.0000000000009</v>
      </c>
      <c r="I60" s="16">
        <f t="shared" si="1"/>
        <v>1117.8999999999999</v>
      </c>
      <c r="J60" s="21">
        <f>SUM(J7:J59)</f>
        <v>1597</v>
      </c>
      <c r="K60" s="43">
        <f t="shared" si="2"/>
        <v>1620.5000000000007</v>
      </c>
      <c r="L60" s="44">
        <f t="shared" si="3"/>
        <v>2315.0000000000009</v>
      </c>
      <c r="M60" s="29">
        <f t="shared" si="4"/>
        <v>2738.4000000000005</v>
      </c>
      <c r="N60" s="25">
        <f t="shared" si="5"/>
        <v>3912.0000000000009</v>
      </c>
      <c r="O60" s="26">
        <f t="shared" si="6"/>
        <v>0</v>
      </c>
      <c r="P60" s="26">
        <f t="shared" si="7"/>
        <v>0</v>
      </c>
      <c r="Q60" s="41"/>
      <c r="R60" s="41"/>
      <c r="S60" s="22"/>
      <c r="T60" s="23"/>
      <c r="U60" s="49"/>
      <c r="V60" s="49"/>
      <c r="W60" s="49"/>
      <c r="X60" s="49"/>
      <c r="Y60" s="11"/>
    </row>
    <row r="61" spans="1:25" ht="60" customHeight="1" x14ac:dyDescent="0.25">
      <c r="A61" s="6"/>
      <c r="B61" s="7"/>
      <c r="C61" s="8"/>
      <c r="D61" s="8"/>
      <c r="E61" s="8"/>
      <c r="F61" s="8"/>
      <c r="G61" s="14"/>
      <c r="H61" s="9"/>
      <c r="I61" s="9"/>
      <c r="J61" s="9"/>
      <c r="K61" s="9"/>
      <c r="L61" s="9"/>
      <c r="M61" s="9"/>
      <c r="N61" s="9"/>
      <c r="O61" s="9"/>
      <c r="P61" s="9"/>
      <c r="Q61" s="42"/>
      <c r="R61" s="42"/>
      <c r="S61" s="19"/>
      <c r="T61" s="10"/>
      <c r="U61" s="45"/>
      <c r="V61" s="45"/>
      <c r="W61" s="45"/>
      <c r="X61" s="45"/>
      <c r="Y61" s="11"/>
    </row>
    <row r="62" spans="1:25" ht="60" customHeight="1" x14ac:dyDescent="0.25">
      <c r="A62" s="6"/>
      <c r="B62" s="7"/>
      <c r="C62" s="8"/>
      <c r="D62" s="8"/>
      <c r="E62" s="8"/>
      <c r="F62" s="8"/>
      <c r="G62" s="14"/>
      <c r="H62" s="9"/>
      <c r="I62" s="9"/>
      <c r="J62" s="9"/>
      <c r="K62" s="9"/>
      <c r="L62" s="9"/>
      <c r="M62" s="9"/>
      <c r="N62" s="9"/>
      <c r="O62" s="9"/>
      <c r="P62" s="9"/>
      <c r="Q62" s="42"/>
      <c r="R62" s="42"/>
      <c r="S62" s="19"/>
      <c r="T62" s="10"/>
    </row>
    <row r="63" spans="1:25" ht="60" customHeight="1" x14ac:dyDescent="0.25">
      <c r="A63" s="6"/>
      <c r="B63" s="7"/>
      <c r="C63" s="8"/>
      <c r="D63" s="8"/>
      <c r="E63" s="8"/>
      <c r="F63" s="8"/>
      <c r="G63" s="14"/>
      <c r="H63" s="9"/>
      <c r="I63" s="9"/>
      <c r="J63" s="9"/>
      <c r="K63" s="9"/>
      <c r="L63" s="9"/>
      <c r="M63" s="9"/>
      <c r="N63" s="9"/>
      <c r="O63" s="9"/>
      <c r="P63" s="9"/>
      <c r="Q63" s="42"/>
      <c r="R63" s="42"/>
      <c r="S63" s="19"/>
      <c r="T63" s="10"/>
    </row>
    <row r="64" spans="1:25" ht="60" customHeight="1" x14ac:dyDescent="0.25">
      <c r="A64" s="6"/>
      <c r="B64" s="7"/>
      <c r="C64" s="8"/>
      <c r="D64" s="8"/>
      <c r="E64" s="8"/>
      <c r="F64" s="8"/>
      <c r="G64" s="14"/>
      <c r="H64" s="9"/>
      <c r="I64" s="9"/>
      <c r="J64" s="9"/>
      <c r="K64" s="9"/>
      <c r="L64" s="9"/>
      <c r="M64" s="9"/>
      <c r="N64" s="9"/>
      <c r="O64" s="9"/>
      <c r="P64" s="9"/>
      <c r="Q64" s="42"/>
      <c r="R64" s="42"/>
      <c r="S64" s="19"/>
      <c r="T64" s="10"/>
    </row>
    <row r="65" spans="1:20" ht="60" customHeight="1" x14ac:dyDescent="0.25">
      <c r="A65" s="6"/>
      <c r="B65" s="7"/>
      <c r="C65" s="8"/>
      <c r="D65" s="8"/>
      <c r="E65" s="8"/>
      <c r="F65" s="8"/>
      <c r="G65" s="14"/>
      <c r="H65" s="9"/>
      <c r="I65" s="9"/>
      <c r="J65" s="9"/>
      <c r="K65" s="9"/>
      <c r="L65" s="9"/>
      <c r="M65" s="9"/>
      <c r="N65" s="9"/>
      <c r="O65" s="9"/>
      <c r="P65" s="9"/>
      <c r="Q65" s="42"/>
      <c r="R65" s="42"/>
      <c r="S65" s="19"/>
      <c r="T65" s="10"/>
    </row>
    <row r="66" spans="1:20" ht="60" customHeight="1" x14ac:dyDescent="0.25">
      <c r="A66" s="6"/>
      <c r="B66" s="7"/>
      <c r="C66" s="8"/>
      <c r="D66" s="8"/>
      <c r="E66" s="8"/>
      <c r="F66" s="8"/>
      <c r="G66" s="14"/>
      <c r="H66" s="9"/>
      <c r="I66" s="9"/>
      <c r="J66" s="9"/>
      <c r="K66" s="9"/>
      <c r="L66" s="9"/>
      <c r="M66" s="9"/>
      <c r="N66" s="9"/>
      <c r="O66" s="9"/>
      <c r="P66" s="9"/>
      <c r="Q66" s="42"/>
      <c r="R66" s="42"/>
      <c r="S66" s="19"/>
      <c r="T66" s="10"/>
    </row>
    <row r="67" spans="1:20" ht="60" customHeight="1" x14ac:dyDescent="0.25">
      <c r="A67" s="6"/>
      <c r="B67" s="7"/>
      <c r="C67" s="8"/>
      <c r="D67" s="8"/>
      <c r="E67" s="8"/>
      <c r="F67" s="8"/>
      <c r="G67" s="14"/>
      <c r="H67" s="9"/>
      <c r="I67" s="9"/>
      <c r="J67" s="9"/>
      <c r="K67" s="9"/>
      <c r="L67" s="9"/>
      <c r="M67" s="9"/>
      <c r="N67" s="9"/>
      <c r="O67" s="9"/>
      <c r="P67" s="9"/>
      <c r="Q67" s="42"/>
      <c r="R67" s="42"/>
      <c r="S67" s="19"/>
      <c r="T67" s="10"/>
    </row>
    <row r="68" spans="1:20" ht="60" customHeight="1" x14ac:dyDescent="0.25">
      <c r="A68" s="6"/>
      <c r="B68" s="7"/>
      <c r="C68" s="8"/>
      <c r="D68" s="8"/>
      <c r="E68" s="8"/>
      <c r="F68" s="8"/>
      <c r="G68" s="14"/>
      <c r="H68" s="9"/>
      <c r="I68" s="9"/>
      <c r="J68" s="9"/>
      <c r="K68" s="9"/>
      <c r="L68" s="9"/>
      <c r="M68" s="9"/>
      <c r="N68" s="9"/>
      <c r="O68" s="9"/>
      <c r="P68" s="9"/>
      <c r="Q68" s="42"/>
      <c r="R68" s="42"/>
      <c r="S68" s="19"/>
      <c r="T68" s="10"/>
    </row>
    <row r="69" spans="1:20" ht="60" customHeight="1" x14ac:dyDescent="0.25">
      <c r="A69" s="6"/>
      <c r="B69" s="7"/>
      <c r="C69" s="8"/>
      <c r="D69" s="8"/>
      <c r="E69" s="8"/>
      <c r="F69" s="8"/>
      <c r="G69" s="14"/>
      <c r="H69" s="9"/>
      <c r="I69" s="9"/>
      <c r="J69" s="9"/>
      <c r="K69" s="9"/>
      <c r="L69" s="9"/>
      <c r="M69" s="9"/>
      <c r="N69" s="9"/>
      <c r="O69" s="9"/>
      <c r="P69" s="9"/>
      <c r="Q69" s="42"/>
      <c r="R69" s="42"/>
      <c r="S69" s="19"/>
      <c r="T69" s="10"/>
    </row>
    <row r="70" spans="1:20" ht="60" customHeight="1" x14ac:dyDescent="0.25">
      <c r="A70" s="6"/>
      <c r="B70" s="7"/>
      <c r="C70" s="8"/>
      <c r="D70" s="8"/>
      <c r="E70" s="8"/>
      <c r="F70" s="8"/>
      <c r="G70" s="14"/>
      <c r="H70" s="9"/>
      <c r="I70" s="9"/>
      <c r="J70" s="9"/>
      <c r="K70" s="9"/>
      <c r="L70" s="9"/>
      <c r="M70" s="9"/>
      <c r="N70" s="9"/>
      <c r="O70" s="9"/>
      <c r="P70" s="9"/>
      <c r="Q70" s="42"/>
      <c r="R70" s="42"/>
      <c r="S70" s="19"/>
      <c r="T70" s="10"/>
    </row>
    <row r="71" spans="1:20" ht="60" customHeight="1" x14ac:dyDescent="0.25">
      <c r="A71" s="6"/>
      <c r="B71" s="7"/>
      <c r="C71" s="8"/>
      <c r="D71" s="8"/>
      <c r="E71" s="8"/>
      <c r="F71" s="8"/>
      <c r="G71" s="14"/>
      <c r="H71" s="9"/>
      <c r="I71" s="9"/>
      <c r="J71" s="9"/>
      <c r="K71" s="9"/>
      <c r="L71" s="9"/>
      <c r="M71" s="9"/>
      <c r="N71" s="9"/>
      <c r="O71" s="9"/>
      <c r="P71" s="9"/>
      <c r="Q71" s="42"/>
      <c r="R71" s="42"/>
      <c r="S71" s="19"/>
      <c r="T71" s="10"/>
    </row>
    <row r="72" spans="1:20" ht="60" customHeight="1" x14ac:dyDescent="0.25">
      <c r="A72" s="6"/>
      <c r="B72" s="7"/>
      <c r="C72" s="8"/>
      <c r="D72" s="8"/>
      <c r="E72" s="8"/>
      <c r="F72" s="8"/>
      <c r="G72" s="14"/>
      <c r="H72" s="9"/>
      <c r="I72" s="9"/>
      <c r="J72" s="9"/>
      <c r="K72" s="9"/>
      <c r="L72" s="9"/>
      <c r="M72" s="9"/>
      <c r="N72" s="9"/>
      <c r="O72" s="9"/>
      <c r="P72" s="9"/>
      <c r="Q72" s="42"/>
      <c r="R72" s="42"/>
      <c r="S72" s="19"/>
      <c r="T72" s="10"/>
    </row>
    <row r="73" spans="1:20" ht="60" customHeight="1" x14ac:dyDescent="0.25">
      <c r="A73" s="6"/>
      <c r="B73" s="7"/>
      <c r="C73" s="8"/>
      <c r="D73" s="8"/>
      <c r="E73" s="8"/>
      <c r="F73" s="8"/>
      <c r="G73" s="14"/>
      <c r="H73" s="9"/>
      <c r="I73" s="9"/>
      <c r="J73" s="9"/>
      <c r="K73" s="9"/>
      <c r="L73" s="9"/>
      <c r="M73" s="9"/>
      <c r="N73" s="9"/>
      <c r="O73" s="9"/>
      <c r="P73" s="9"/>
      <c r="Q73" s="42"/>
      <c r="R73" s="42"/>
      <c r="S73" s="19"/>
      <c r="T73" s="10"/>
    </row>
    <row r="74" spans="1:20" ht="60" customHeight="1" x14ac:dyDescent="0.25">
      <c r="A74" s="6"/>
      <c r="B74" s="7"/>
      <c r="C74" s="8"/>
      <c r="D74" s="8"/>
      <c r="E74" s="8"/>
      <c r="F74" s="8"/>
      <c r="G74" s="14"/>
      <c r="H74" s="9"/>
      <c r="I74" s="9"/>
      <c r="J74" s="9"/>
      <c r="K74" s="9"/>
      <c r="L74" s="9"/>
      <c r="M74" s="9"/>
      <c r="N74" s="9"/>
      <c r="O74" s="9"/>
      <c r="P74" s="9"/>
      <c r="Q74" s="42"/>
      <c r="R74" s="42"/>
      <c r="S74" s="19"/>
      <c r="T74" s="10"/>
    </row>
    <row r="75" spans="1:20" ht="60" customHeight="1" x14ac:dyDescent="0.25">
      <c r="A75" s="6"/>
      <c r="B75" s="7"/>
      <c r="C75" s="8"/>
      <c r="D75" s="8"/>
      <c r="E75" s="8"/>
      <c r="F75" s="8"/>
      <c r="G75" s="14"/>
      <c r="H75" s="9"/>
      <c r="I75" s="9"/>
      <c r="J75" s="9"/>
      <c r="K75" s="9"/>
      <c r="L75" s="9"/>
      <c r="M75" s="9"/>
      <c r="N75" s="9"/>
      <c r="O75" s="9"/>
      <c r="P75" s="9"/>
      <c r="Q75" s="42"/>
      <c r="R75" s="42"/>
      <c r="S75" s="19"/>
      <c r="T75" s="10"/>
    </row>
    <row r="76" spans="1:20" ht="60" customHeight="1" x14ac:dyDescent="0.25">
      <c r="A76" s="6"/>
      <c r="B76" s="7"/>
      <c r="C76" s="8"/>
      <c r="D76" s="8"/>
      <c r="E76" s="8"/>
      <c r="F76" s="8"/>
      <c r="G76" s="14"/>
      <c r="H76" s="9"/>
      <c r="I76" s="9"/>
      <c r="J76" s="9"/>
      <c r="K76" s="9"/>
      <c r="L76" s="9"/>
      <c r="M76" s="9"/>
      <c r="N76" s="9"/>
      <c r="O76" s="9"/>
      <c r="P76" s="9"/>
      <c r="Q76" s="42"/>
      <c r="R76" s="42"/>
      <c r="S76" s="19"/>
      <c r="T76" s="10"/>
    </row>
    <row r="77" spans="1:20" ht="60" customHeight="1" x14ac:dyDescent="0.25">
      <c r="A77" s="6"/>
      <c r="B77" s="7"/>
      <c r="C77" s="8"/>
      <c r="D77" s="8"/>
      <c r="E77" s="8"/>
      <c r="F77" s="8"/>
      <c r="G77" s="14"/>
      <c r="H77" s="9"/>
      <c r="I77" s="9"/>
      <c r="J77" s="9"/>
      <c r="K77" s="9"/>
      <c r="L77" s="9"/>
      <c r="M77" s="9"/>
      <c r="N77" s="9"/>
      <c r="O77" s="9"/>
      <c r="P77" s="9"/>
      <c r="Q77" s="42"/>
      <c r="R77" s="42"/>
      <c r="S77" s="19"/>
      <c r="T77" s="10"/>
    </row>
    <row r="78" spans="1:20" ht="60" customHeight="1" x14ac:dyDescent="0.25">
      <c r="A78" s="6"/>
      <c r="B78" s="7"/>
      <c r="C78" s="8"/>
      <c r="D78" s="8"/>
      <c r="E78" s="8"/>
      <c r="F78" s="8"/>
      <c r="G78" s="14"/>
      <c r="H78" s="9"/>
      <c r="I78" s="9"/>
      <c r="J78" s="9"/>
      <c r="K78" s="9"/>
      <c r="L78" s="9"/>
      <c r="M78" s="9"/>
      <c r="N78" s="9"/>
      <c r="O78" s="9"/>
      <c r="P78" s="9"/>
      <c r="Q78" s="42"/>
      <c r="R78" s="42"/>
      <c r="S78" s="19"/>
      <c r="T78" s="10"/>
    </row>
    <row r="79" spans="1:20" ht="60" customHeight="1" x14ac:dyDescent="0.25">
      <c r="A79" s="6"/>
      <c r="B79" s="7"/>
      <c r="C79" s="8"/>
      <c r="D79" s="8"/>
      <c r="E79" s="8"/>
      <c r="F79" s="8"/>
      <c r="G79" s="14"/>
      <c r="H79" s="9"/>
      <c r="I79" s="9"/>
      <c r="J79" s="9"/>
      <c r="K79" s="9"/>
      <c r="L79" s="9"/>
      <c r="M79" s="9"/>
      <c r="N79" s="9"/>
      <c r="O79" s="9"/>
      <c r="P79" s="9"/>
      <c r="Q79" s="42"/>
      <c r="R79" s="42"/>
      <c r="S79" s="19"/>
      <c r="T79" s="10"/>
    </row>
    <row r="80" spans="1:20" ht="60" customHeight="1" x14ac:dyDescent="0.25">
      <c r="A80" s="6"/>
      <c r="B80" s="7"/>
      <c r="C80" s="8"/>
      <c r="D80" s="8"/>
      <c r="E80" s="8"/>
      <c r="F80" s="8"/>
      <c r="G80" s="14"/>
      <c r="H80" s="9"/>
      <c r="I80" s="9"/>
      <c r="J80" s="9"/>
      <c r="K80" s="9"/>
      <c r="L80" s="9"/>
      <c r="M80" s="9"/>
      <c r="N80" s="9"/>
      <c r="O80" s="9"/>
      <c r="P80" s="9"/>
      <c r="Q80" s="42"/>
      <c r="R80" s="42"/>
      <c r="S80" s="19"/>
      <c r="T80" s="10"/>
    </row>
    <row r="81" spans="1:20" ht="60" customHeight="1" x14ac:dyDescent="0.25">
      <c r="A81" s="6"/>
      <c r="B81" s="7"/>
      <c r="C81" s="8"/>
      <c r="D81" s="8"/>
      <c r="E81" s="8"/>
      <c r="F81" s="8"/>
      <c r="G81" s="14"/>
      <c r="H81" s="9"/>
      <c r="I81" s="9"/>
      <c r="J81" s="9"/>
      <c r="K81" s="9"/>
      <c r="L81" s="9"/>
      <c r="M81" s="9"/>
      <c r="N81" s="9"/>
      <c r="O81" s="9"/>
      <c r="P81" s="9"/>
      <c r="Q81" s="42"/>
      <c r="R81" s="42"/>
      <c r="S81" s="19"/>
      <c r="T81" s="10"/>
    </row>
    <row r="82" spans="1:20" ht="60" customHeight="1" x14ac:dyDescent="0.25">
      <c r="A82" s="6"/>
      <c r="B82" s="7"/>
      <c r="C82" s="8"/>
      <c r="D82" s="8"/>
      <c r="E82" s="8"/>
      <c r="F82" s="8"/>
      <c r="G82" s="14"/>
      <c r="H82" s="9"/>
      <c r="I82" s="9"/>
      <c r="J82" s="9"/>
      <c r="K82" s="9"/>
      <c r="L82" s="9"/>
      <c r="M82" s="9"/>
      <c r="N82" s="9"/>
      <c r="O82" s="9"/>
      <c r="P82" s="9"/>
      <c r="Q82" s="42"/>
      <c r="R82" s="42"/>
      <c r="S82" s="19"/>
      <c r="T82" s="10"/>
    </row>
    <row r="83" spans="1:20" ht="60" customHeight="1" x14ac:dyDescent="0.25">
      <c r="A83" s="6"/>
      <c r="B83" s="7"/>
      <c r="C83" s="8"/>
      <c r="D83" s="8"/>
      <c r="E83" s="8"/>
      <c r="F83" s="8"/>
      <c r="G83" s="14"/>
      <c r="H83" s="9"/>
      <c r="I83" s="9"/>
      <c r="J83" s="9"/>
      <c r="K83" s="9"/>
      <c r="L83" s="9"/>
      <c r="M83" s="9"/>
      <c r="N83" s="9"/>
      <c r="O83" s="9"/>
      <c r="P83" s="9"/>
      <c r="Q83" s="42"/>
      <c r="R83" s="42"/>
      <c r="S83" s="19"/>
      <c r="T83" s="10"/>
    </row>
    <row r="84" spans="1:20" ht="60" customHeight="1" x14ac:dyDescent="0.25">
      <c r="A84" s="6"/>
      <c r="B84" s="7"/>
      <c r="C84" s="8"/>
      <c r="D84" s="8"/>
      <c r="E84" s="8"/>
      <c r="F84" s="8"/>
      <c r="G84" s="14"/>
      <c r="H84" s="9"/>
      <c r="I84" s="9"/>
      <c r="J84" s="9"/>
      <c r="K84" s="9"/>
      <c r="L84" s="9"/>
      <c r="M84" s="9"/>
      <c r="N84" s="9"/>
      <c r="O84" s="9"/>
      <c r="P84" s="9"/>
      <c r="Q84" s="42"/>
      <c r="R84" s="42"/>
      <c r="S84" s="19"/>
      <c r="T84" s="10"/>
    </row>
    <row r="85" spans="1:20" ht="60" customHeight="1" x14ac:dyDescent="0.25">
      <c r="A85" s="6"/>
      <c r="B85" s="7"/>
      <c r="C85" s="8"/>
      <c r="D85" s="8"/>
      <c r="E85" s="8"/>
      <c r="F85" s="8"/>
      <c r="G85" s="14"/>
      <c r="H85" s="9"/>
      <c r="I85" s="9"/>
      <c r="J85" s="9"/>
      <c r="K85" s="9"/>
      <c r="L85" s="9"/>
      <c r="M85" s="9"/>
      <c r="N85" s="9"/>
      <c r="O85" s="9"/>
      <c r="P85" s="9"/>
      <c r="Q85" s="42"/>
      <c r="R85" s="42"/>
      <c r="S85" s="19"/>
      <c r="T85" s="10"/>
    </row>
    <row r="86" spans="1:20" ht="60" customHeight="1" x14ac:dyDescent="0.25">
      <c r="A86" s="6"/>
      <c r="B86" s="7"/>
      <c r="C86" s="8"/>
      <c r="D86" s="8"/>
      <c r="E86" s="8"/>
      <c r="F86" s="8"/>
      <c r="G86" s="14"/>
      <c r="H86" s="9"/>
      <c r="I86" s="9"/>
      <c r="J86" s="9"/>
      <c r="K86" s="9"/>
      <c r="L86" s="9"/>
      <c r="M86" s="9"/>
      <c r="N86" s="9"/>
      <c r="O86" s="9"/>
      <c r="P86" s="9"/>
      <c r="Q86" s="42"/>
      <c r="R86" s="42"/>
      <c r="S86" s="19"/>
      <c r="T86" s="10"/>
    </row>
    <row r="87" spans="1:20" ht="60" customHeight="1" x14ac:dyDescent="0.25">
      <c r="A87" s="6"/>
      <c r="B87" s="7"/>
      <c r="C87" s="8"/>
      <c r="D87" s="8"/>
      <c r="E87" s="8"/>
      <c r="F87" s="8"/>
      <c r="G87" s="14"/>
      <c r="H87" s="9"/>
      <c r="I87" s="9"/>
      <c r="J87" s="9"/>
      <c r="K87" s="9"/>
      <c r="L87" s="9"/>
      <c r="M87" s="9"/>
      <c r="N87" s="9"/>
      <c r="O87" s="9"/>
      <c r="P87" s="9"/>
      <c r="Q87" s="42"/>
      <c r="R87" s="42"/>
      <c r="S87" s="19"/>
      <c r="T87" s="10"/>
    </row>
    <row r="88" spans="1:20" ht="82.9" customHeight="1" x14ac:dyDescent="0.25">
      <c r="A88" s="6"/>
      <c r="B88" s="7"/>
      <c r="C88" s="8"/>
      <c r="D88" s="8"/>
      <c r="E88" s="8"/>
      <c r="F88" s="8"/>
      <c r="G88" s="14"/>
      <c r="H88" s="9"/>
      <c r="I88" s="9"/>
      <c r="J88" s="9"/>
      <c r="K88" s="9"/>
      <c r="L88" s="9"/>
      <c r="M88" s="9"/>
      <c r="N88" s="9"/>
      <c r="O88" s="9"/>
      <c r="P88" s="9"/>
      <c r="Q88" s="42"/>
      <c r="R88" s="42"/>
      <c r="S88" s="19"/>
      <c r="T88" s="10"/>
    </row>
    <row r="89" spans="1:20" ht="82.9" customHeight="1" x14ac:dyDescent="0.25">
      <c r="H89" s="12"/>
      <c r="I89" s="12"/>
      <c r="J89" s="12"/>
      <c r="K89" s="12"/>
      <c r="L89" s="12"/>
      <c r="M89" s="12"/>
      <c r="N89" s="12"/>
      <c r="O89" s="12"/>
      <c r="P89" s="12"/>
    </row>
    <row r="90" spans="1:20" ht="19.5" customHeight="1" x14ac:dyDescent="0.25">
      <c r="G90" s="13">
        <f>SUBTOTAL(9,G60)</f>
        <v>2738.4000000000005</v>
      </c>
    </row>
    <row r="91" spans="1:20" ht="82.9" customHeight="1" x14ac:dyDescent="0.25"/>
    <row r="92" spans="1:20" ht="82.9" customHeight="1" x14ac:dyDescent="0.25"/>
  </sheetData>
  <autoFilter ref="A6:T89" xr:uid="{00000000-0009-0000-0000-000000000000}"/>
  <sortState xmlns:xlrd2="http://schemas.microsoft.com/office/spreadsheetml/2017/richdata2" ref="A7:R9">
    <sortCondition ref="A7:A9"/>
  </sortState>
  <mergeCells count="7">
    <mergeCell ref="U61:X61"/>
    <mergeCell ref="A2:T2"/>
    <mergeCell ref="A3:T3"/>
    <mergeCell ref="A4:T4"/>
    <mergeCell ref="A5:T5"/>
    <mergeCell ref="U60:X60"/>
    <mergeCell ref="A60:F6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2022-06-28T14:01:19Z</dcterms:modified>
</cp:coreProperties>
</file>