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контроля исполнения ГК\Планы отгрузок ЛП\2022 год\28.06.2022_На размещение\АРВП\"/>
    </mc:Choice>
  </mc:AlternateContent>
  <xr:revisionPtr revIDLastSave="0" documentId="8_{C7754251-10A4-447F-991A-DA63D0125F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 этап" sheetId="3" r:id="rId1"/>
  </sheets>
  <calcPr calcId="181029"/>
</workbook>
</file>

<file path=xl/calcChain.xml><?xml version="1.0" encoding="utf-8"?>
<calcChain xmlns="http://schemas.openxmlformats.org/spreadsheetml/2006/main">
  <c r="H62" i="3" l="1"/>
  <c r="H61" i="3"/>
  <c r="J61" i="3"/>
  <c r="H59" i="3"/>
  <c r="J59" i="3"/>
  <c r="H49" i="3"/>
  <c r="J49" i="3"/>
  <c r="I50" i="3"/>
  <c r="J50" i="3" s="1"/>
  <c r="I47" i="3"/>
  <c r="J47" i="3" s="1"/>
  <c r="I46" i="3"/>
  <c r="J46" i="3" s="1"/>
  <c r="J45" i="3"/>
  <c r="I45" i="3"/>
  <c r="I44" i="3"/>
  <c r="J44" i="3" s="1"/>
  <c r="J43" i="3"/>
  <c r="I43" i="3"/>
  <c r="I42" i="3"/>
  <c r="J42" i="3" s="1"/>
  <c r="I41" i="3"/>
  <c r="J41" i="3" s="1"/>
  <c r="I40" i="3"/>
  <c r="J40" i="3" s="1"/>
  <c r="J39" i="3"/>
  <c r="I39" i="3"/>
  <c r="I38" i="3"/>
  <c r="J38" i="3" s="1"/>
  <c r="J37" i="3"/>
  <c r="I37" i="3"/>
  <c r="I36" i="3"/>
  <c r="J36" i="3" s="1"/>
  <c r="J35" i="3"/>
  <c r="I35" i="3"/>
  <c r="I34" i="3"/>
  <c r="J34" i="3" s="1"/>
  <c r="J62" i="3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I32" i="3"/>
  <c r="J32" i="3" s="1"/>
  <c r="I33" i="3"/>
  <c r="J33" i="3" s="1"/>
  <c r="I51" i="3"/>
  <c r="J51" i="3" s="1"/>
  <c r="I52" i="3"/>
  <c r="J52" i="3" s="1"/>
  <c r="I53" i="3"/>
  <c r="J53" i="3" s="1"/>
  <c r="I54" i="3"/>
  <c r="J54" i="3" s="1"/>
  <c r="I55" i="3"/>
  <c r="J55" i="3" s="1"/>
  <c r="I56" i="3"/>
  <c r="J56" i="3" s="1"/>
  <c r="I57" i="3"/>
  <c r="J57" i="3" s="1"/>
  <c r="I58" i="3"/>
  <c r="J58" i="3" s="1"/>
  <c r="I60" i="3"/>
  <c r="J60" i="3" s="1"/>
  <c r="I7" i="3"/>
  <c r="J7" i="3" s="1"/>
</calcChain>
</file>

<file path=xl/sharedStrings.xml><?xml version="1.0" encoding="utf-8"?>
<sst xmlns="http://schemas.openxmlformats.org/spreadsheetml/2006/main" count="285" uniqueCount="176">
  <si>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</si>
  <si>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</si>
  <si>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</si>
  <si>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</si>
  <si>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</si>
  <si>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</si>
  <si>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</si>
  <si>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</si>
  <si>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</si>
  <si>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</si>
  <si>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</si>
  <si>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</si>
  <si>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 xml:space="preserve">Поставщик: Общество с ограниченной ответственностью «КОСМОФАРМ» </t>
  </si>
  <si>
    <t>№ п/п</t>
  </si>
  <si>
    <t>Министерство здравоохранения Астраханской области</t>
  </si>
  <si>
    <t>Департамент здравоохранения Костромской области</t>
  </si>
  <si>
    <t>Министерство здравоохранения Нижегородской области</t>
  </si>
  <si>
    <t>Министерство здравоохранения Омской области</t>
  </si>
  <si>
    <t>Министерство здравоохранения Республики Дагестан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</si>
  <si>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</si>
  <si>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</si>
  <si>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Всего:</t>
  </si>
  <si>
    <t>Департамент здравоохранения правительства Еврейской автономной области</t>
  </si>
  <si>
    <t>Департамент здравоохранения Ивановской области</t>
  </si>
  <si>
    <t>Министерство здравоохранения Республики Ингушетия</t>
  </si>
  <si>
    <t>Министерство здравоохранения Республики Крым</t>
  </si>
  <si>
    <t>Министерство здравоохранения Республики Марий Эл</t>
  </si>
  <si>
    <t>Акционерное общество «Марий Эл - Фармация»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</si>
  <si>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</si>
  <si>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</si>
  <si>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Министерство здравоохранения Ростовской области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</si>
  <si>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</si>
  <si>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</si>
  <si>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Министерство здравоохранения Челябинской области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</si>
  <si>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</si>
  <si>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</si>
  <si>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города Севастополя</t>
  </si>
  <si>
    <t xml:space="preserve">Торговое наименование: 
</t>
  </si>
  <si>
    <t>не позднее 01.07.2022</t>
  </si>
  <si>
    <t>Министерство здравоохранения Белгородской области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</si>
  <si>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</si>
  <si>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</si>
  <si>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</si>
  <si>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</si>
  <si>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и демографической политики Магаданской области</t>
  </si>
  <si>
    <t>Государственное бюджетное учреждение здравоохранения «Магаданский областной диспансер фтизиатрии и инфекционных заболеваний»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</si>
  <si>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</si>
  <si>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</si>
  <si>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</si>
  <si>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Республики Алтай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</si>
  <si>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</si>
  <si>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</si>
  <si>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Республики Коми</t>
  </si>
  <si>
    <t>Министерство здравоохранения Республики Татарстан</t>
  </si>
  <si>
    <t>Министерство здравоохранения Самарской области</t>
  </si>
  <si>
    <t>Управление здравоохранения Тамбовской области</t>
  </si>
  <si>
    <t>Министерство здравоохранения Ульяновской области</t>
  </si>
  <si>
    <t>Департамент здравоохранения и фармации Ярославской области</t>
  </si>
  <si>
    <t>Государственный контракт от «27» мая 2022 г. № 0873400003922000316-0001</t>
  </si>
  <si>
    <t>Международное непатентованное наименование:  Фосфазид</t>
  </si>
  <si>
    <t>Никавир®</t>
  </si>
  <si>
    <t>0873400003922000316-0001</t>
  </si>
  <si>
    <t>Государственное бюджетное учреждение здравоохранения Астраханской области «Областной центр профилактики и борьбы со СПИД»</t>
  </si>
  <si>
    <t>Астраханская область, г. Астрахань, ул. Рождественского, д. 1</t>
  </si>
  <si>
    <t>Областное государственное бюджетное учреждение здравоохранения «Белгородский центр профилактики и борьбы со СПИД»</t>
  </si>
  <si>
    <t>Белгородская область, г. Белгород ул. Садовая д. 122а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</si>
  <si>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</si>
  <si>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</si>
  <si>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 67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</si>
  <si>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</si>
  <si>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</si>
  <si>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 Вологда, ул. Лечебная, д. 30</t>
  </si>
  <si>
    <t>Государственное предприятие Еврейской автономной области «Фармация»</t>
  </si>
  <si>
    <t>Еврейская автономная область, г. Биробиджан, ул. Пионерская, д. 9</t>
  </si>
  <si>
    <t>Общество с ограниченной ответственностью «Фармацевтическое общество Волжская мануфактура»</t>
  </si>
  <si>
    <t>Ивановская область, г. Иваново, ул. 4-я Меланжевая, д. 1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</si>
  <si>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</si>
  <si>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</si>
  <si>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Иркутская область, г. Иркутск, ул. Тухачевского, д. 3</t>
  </si>
  <si>
    <t>Калининградская область, г. Калининград, п. Прибрежный, ул. Заводская, здание 13, корп. Е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</si>
  <si>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</si>
  <si>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</si>
  <si>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 Калуга, Грабцевское шоссе, д. 115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</si>
  <si>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</si>
  <si>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 Кострома, пр-кт Текстильщиков, д. 31а</t>
  </si>
  <si>
    <t>Краснодарский край, г. Краснодар, ул. Коммунаров, д. 276, строение 1</t>
  </si>
  <si>
    <t>Магаданская область, г. Магадан, 3-й Транспортный переулок, д. 12</t>
  </si>
  <si>
    <t>Государственное предприятие Нижегородской области «Нижегородская областная фармация»</t>
  </si>
  <si>
    <t>Нижегородская область, г. Нижний Новгород, ул. Геологов, д. 6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</si>
  <si>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</si>
  <si>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</si>
  <si>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 Великий Новгород, ул. Рабочая, д. 6а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</si>
  <si>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</si>
  <si>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 Омск, ул. 22 Партсъезда, д. 98, корп. 2</t>
  </si>
  <si>
    <t>Департамент здравоохранения Орловской области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</si>
  <si>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</si>
  <si>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Орловская область, г. Орел, ул. Лескова, д. 31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</si>
  <si>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</si>
  <si>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 Пенза, пр-кт Победы, д. 122</t>
  </si>
  <si>
    <t>Акционерное общество «ПЕРМФАРМАЦИЯ»</t>
  </si>
  <si>
    <t>Пермский край, г. Пермь, ул. Лодыгина, д. 57, офис 100</t>
  </si>
  <si>
    <t>Бюджетное учреждение здравоохранения Республики Алтай «Центр по профилактике и борьбе со СПИД»</t>
  </si>
  <si>
    <t>Республика Алтай, г. Горно-Алтайск, ул. Шоссейная, д. 38</t>
  </si>
  <si>
    <t>Республика Башкортостан, г. Уфа, ул. Батырская, д. 39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</si>
  <si>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</si>
  <si>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 Махачкала, ул. Шихсаидова, д. 43</t>
  </si>
  <si>
    <t>Государственное бюджетное учреждение «Республиканский Центр по профилактике и борьбе со СПИДом и другими инфекционными заболеваниями»</t>
  </si>
  <si>
    <t>Республика Ингушетия, г. Назрань, территория Насыр-Кортский округ, ул. Вазовская, д. 2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</si>
  <si>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</si>
  <si>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пр-кт, д. 121</t>
  </si>
  <si>
    <t>Государственное унитарное предприятие Республики Крым «Крым-Фармация»</t>
  </si>
  <si>
    <t>Республика Крым, г. Симферополь, ул. Крылова, д. 137</t>
  </si>
  <si>
    <t>Республика Марий Эл, г. Йошкар-Ола, ул. Крылова, д. 24</t>
  </si>
  <si>
    <t>Государственное автономное учреждение здравоохранения «Республиканский центр по профилактике и борьбе со СПИД и инфекционными заболеваниями Министерства здравоохранения Республики Татарстан»</t>
  </si>
  <si>
    <t>Республика Татарстан, г. Казань, ул. Тихорецкая, д. 11</t>
  </si>
  <si>
    <t>Республика Хакасия, г. Абакан, квартал Молодежный, д. 10</t>
  </si>
  <si>
    <t>Закрытое акционерное общество «Фармацевт»</t>
  </si>
  <si>
    <t>Ростовская область. г. Ростов-на-Дону, переулок Беломорский, д. 94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</si>
  <si>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</si>
  <si>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 Самара, ул. Ново-садовая, д. 178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</si>
  <si>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</si>
  <si>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</si>
  <si>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 Саратов, 2-й Трофимовский проезд, здание 8, помещение 2</t>
  </si>
  <si>
    <t>Свердловская область, г. Екатеринбург, Сибирский тракт, строение 49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</si>
  <si>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</si>
  <si>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 Рассказово, ул. Советская, д. 123</t>
  </si>
  <si>
    <t>Тверская область, г. Тверь, ул. Коминтерна, д. 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</si>
  <si>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</si>
  <si>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</si>
  <si>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 Томск, пр-кт Ленина, д. 54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</si>
  <si>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</si>
  <si>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</si>
  <si>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r>
      <t>Тюменская область, г. Тюмень, ул. Новая, д. 2, стр. </t>
    </r>
    <r>
      <rPr>
        <b/>
        <sz val="10"/>
        <color rgb="FF000000"/>
        <rFont val="Times New Roman"/>
        <family val="1"/>
        <charset val="204"/>
      </rPr>
      <t>4</t>
    </r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</si>
  <si>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</si>
  <si>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</si>
  <si>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 Ижевск, Воткинское Шоссе, д. 67/1</t>
  </si>
  <si>
    <t>Общество с ограниченной ответственностью «Фармацевтический стандарт»</t>
  </si>
  <si>
    <t>Ульяновская область, г. Ульяновск, ул. Октябрьская, д. 22, строение 24</t>
  </si>
  <si>
    <t>Акционерное общество «Областной аптечный склад»</t>
  </si>
  <si>
    <t>Челябинская область, г. Челябинск, ул. Радонежская, д. 9</t>
  </si>
  <si>
    <t>Бюджетное учреждение Чувашской Республики «Республиканский центр по профилактике и борьбе со СПИД и инфекционными заболеваниями» Министерства здравоохранения Чувашской Республики</t>
  </si>
  <si>
    <t>Чувашская Республика - Чувашия, г. Чебоксары, Базовый проезд, д. 7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</si>
  <si>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</si>
  <si>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</si>
  <si>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 Ноябрьск, ул. Изыскателей, д. 55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</si>
  <si>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</si>
  <si>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 Ярославль, пр-кт Октября, д. 71</t>
  </si>
  <si>
    <t>Государственное бюджетное учреждение здравоохранения Севастополя «Городская инфекционная больница»</t>
  </si>
  <si>
    <t>г. Севастополь, ул. Коммунистическая, д. 40</t>
  </si>
  <si>
    <t>Всего по субъектам Российской Федерации (количество 42):</t>
  </si>
  <si>
    <t>ФМБА России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</si>
  <si>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</si>
  <si>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Филиал Федерального государственного бюджетного учреждения «Федеральный Сибирский научно-клинический центр Федерального медико-биологического агентства» - «Клиническая больница № 42»</t>
  </si>
  <si>
    <t>Красноярский край, г. Зеленогорск, ул. Ленина, д.20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</si>
  <si>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</si>
  <si>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Ленинградская область, г. Сосновый бор, Больничный городок, д. 3/13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</si>
  <si>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</si>
  <si>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Мурманская область, г. Снежногорск, ул. Валентина Бирюкова, д. 10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</si>
  <si>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</si>
  <si>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 Заречный, ул. Спортивная, д. 8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</si>
  <si>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</si>
  <si>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Тверская область, г. Удомля, ул. Энтузиастов, д. 13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</si>
  <si>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</si>
  <si>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 Северск, ул. Царевского, д. 1 А</t>
  </si>
  <si>
    <t>Федеральное бюджетное учреждение здравоохранения «Медико-санитарная часть № 41» Федерального медико-биологического агентства</t>
  </si>
  <si>
    <t>Удмуртская Республика, г. Глазов, ул. Тани Барамзиной, д. 8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</si>
  <si>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</si>
  <si>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 Димитровград, пр-кт Ленина, д. 1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</si>
  <si>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</si>
  <si>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Челябинская область, г. Озерск, ул. Восточная, д. 7</t>
  </si>
  <si>
    <t>Всего по организациям ФМБА России (количество 9):</t>
  </si>
  <si>
    <t>ФСИН России</t>
  </si>
  <si>
    <t>Федеральное казенное учреждение здравоохранения «Медико-санитарная часть № 54 Федеральной службы исполнения наказаний»</t>
  </si>
  <si>
    <t>Новосибирская область, Новосибирский р-он, МО Раздольненский сельсовет, село Раздольное</t>
  </si>
  <si>
    <t>Всего по организациям ФСИН России (количество 1):</t>
  </si>
  <si>
    <t>до 01.07.22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</si>
</sst>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Fill="1" applyBorder="1" applyAlignment="1" applyProtection="1">
      <alignment horizontal="left" vertical="top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4" fontId="5" fillId="0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 readingOrder="1"/>
      <protection locked="0"/>
    </xf>
    <xf numFmtId="3" fontId="11" fillId="0" borderId="1" xfId="0" applyNumberFormat="1" applyFont="1" applyFill="1" applyBorder="1" applyAlignment="1" applyProtection="1">
      <alignment horizontal="center" vertical="top"/>
      <protection locked="0"/>
    </xf>
    <xf numFmtId="0" fontId="13" fillId="0" borderId="1" xfId="0" applyFont="1" applyFill="1" applyBorder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center" vertical="center" wrapText="1" readingOrder="1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3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3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top" wrapText="1" readingOrder="1"/>
      <protection locked="0"/>
    </xf>
    <xf numFmtId="3" fontId="11" fillId="0" borderId="2" xfId="0" applyNumberFormat="1" applyFont="1" applyFill="1" applyBorder="1" applyAlignment="1" applyProtection="1">
      <alignment horizontal="center" vertical="top"/>
      <protection locked="0"/>
    </xf>
    <xf numFmtId="0" fontId="12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1" fillId="0" borderId="1" xfId="0" applyFont="1" applyFill="1" applyBorder="1" applyAlignment="1" applyProtection="1">
      <alignment horizontal="center" vertical="top" wrapText="1" readingOrder="1"/>
      <protection locked="0"/>
    </xf>
    <xf numFmtId="0" fontId="11" fillId="0" borderId="5" xfId="0" applyFont="1" applyFill="1" applyBorder="1" applyAlignment="1" applyProtection="1">
      <alignment horizontal="center" vertical="top" wrapText="1" readingOrder="1"/>
      <protection locked="0"/>
    </xf>
    <xf numFmtId="0" fontId="11" fillId="0" borderId="2" xfId="0" applyFont="1" applyFill="1" applyBorder="1" applyAlignment="1" applyProtection="1">
      <alignment horizontal="center" vertical="top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zoomScale="80" zoomScaleNormal="80" workbookViewId="0">
      <selection activeCell="B5" sqref="B5:M5"/>
    </sheetView>
  </sheetViews>
  <sheetFormatPr defaultRowHeight="11.25" x14ac:dyDescent="0.25"/>
  <cols>
    <col min="2" max="2" width="30.7109375" customWidth="1"/>
    <col min="3" max="3" width="17.28515625" customWidth="1"/>
    <col min="4" max="4" width="25.5703125" style="6" customWidth="1"/>
    <col min="5" max="6" width="37.85546875" customWidth="1"/>
    <col min="7" max="7" width="34.85546875" customWidth="1"/>
    <col min="8" max="8" width="15.140625" style="6" customWidth="1"/>
    <col min="9" max="10" width="11" hidden="1" customWidth="1"/>
    <col min="11" max="11" width="18.140625" customWidth="1"/>
    <col min="12" max="12" width="16.5703125" customWidth="1"/>
    <col min="13" max="13" width="22.5703125" customWidth="1"/>
  </cols>
  <sheetData>
    <row r="1" spans="1:13" ht="26.25" customHeight="1" x14ac:dyDescent="0.25">
      <c r="M1" s="4" t="s">
        <v>5</v>
      </c>
    </row>
    <row r="2" spans="1:13" ht="26.25" customHeight="1" x14ac:dyDescent="0.25">
      <c r="B2" s="29" t="s">
        <v>58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6.25" customHeight="1" x14ac:dyDescent="0.25">
      <c r="B3" s="29" t="s">
        <v>59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5.5" customHeight="1" x14ac:dyDescent="0.25">
      <c r="B4" s="29" t="s">
        <v>37</v>
      </c>
      <c r="C4" s="29"/>
      <c r="D4" s="29" t="s">
        <v>60</v>
      </c>
      <c r="E4" s="29"/>
      <c r="F4" s="16"/>
      <c r="G4" s="14"/>
      <c r="H4" s="15"/>
      <c r="I4" s="14"/>
      <c r="J4" s="14"/>
      <c r="K4" s="14"/>
      <c r="L4" s="14"/>
      <c r="M4" s="14"/>
    </row>
    <row r="5" spans="1:13" ht="26.25" customHeight="1" x14ac:dyDescent="0.25">
      <c r="B5" s="29" t="s">
        <v>12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7" customFormat="1" ht="72" customHeight="1" x14ac:dyDescent="0.25">
      <c r="A6" s="5" t="s">
        <v>13</v>
      </c>
      <c r="B6" s="5" t="s">
        <v>4</v>
      </c>
      <c r="C6" s="5" t="s">
        <v>6</v>
      </c>
      <c r="D6" s="5" t="s">
        <v>1</v>
      </c>
      <c r="E6" s="5" t="s">
        <v>2</v>
      </c>
      <c r="F6" s="5" t="s">
        <v>0</v>
      </c>
      <c r="G6" s="5" t="s">
        <v>3</v>
      </c>
      <c r="H6" s="5" t="s">
        <v>7</v>
      </c>
      <c r="I6" s="5" t="s">
        <v>8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s="7" customFormat="1" ht="84.75" customHeight="1" x14ac:dyDescent="0.25">
      <c r="A7" s="8">
        <v>1</v>
      </c>
      <c r="B7" s="1" t="s">
        <v>61</v>
      </c>
      <c r="C7" s="18" t="s">
        <v>38</v>
      </c>
      <c r="D7" s="21" t="s">
        <v>14</v>
      </c>
      <c r="E7" s="21" t="s">
        <v>62</v>
      </c>
      <c r="F7" s="21" t="s">
        <v>62</v>
      </c>
      <c r="G7" s="21" t="s">
        <v>63</v>
      </c>
      <c r="H7" s="22">
        <v>580</v>
      </c>
      <c r="I7" s="9">
        <f>H7/60</f>
        <v>9.6666666666666661</v>
      </c>
      <c r="J7" s="2">
        <f>ROUNDUP(I7,0)</f>
        <v>10</v>
      </c>
      <c r="K7" s="10">
        <v>44726</v>
      </c>
      <c r="L7" s="3" t="s">
        <v>175</v>
      </c>
      <c r="M7" s="3"/>
    </row>
    <row r="8" spans="1:13" s="7" customFormat="1" ht="52.5" customHeight="1" x14ac:dyDescent="0.25">
      <c r="A8" s="8">
        <v>2</v>
      </c>
      <c r="B8" s="1"/>
      <c r="C8" s="19"/>
      <c r="D8" s="21" t="s">
        <v>39</v>
      </c>
      <c r="E8" s="21" t="s">
        <v>64</v>
      </c>
      <c r="F8" s="21" t="s">
        <v>64</v>
      </c>
      <c r="G8" s="21" t="s">
        <v>65</v>
      </c>
      <c r="H8" s="23">
        <v>2360</v>
      </c>
      <c r="I8" s="9">
        <f t="shared" ref="I8:I60" si="0">H8/60</f>
        <v>39.333333333333336</v>
      </c>
      <c r="J8" s="2">
        <f t="shared" ref="J8:J60" si="1">ROUNDUP(I8,0)</f>
        <v>40</v>
      </c>
      <c r="K8" s="10">
        <v>44726</v>
      </c>
      <c r="L8" s="3" t="s">
        <v>175</v>
      </c>
      <c r="M8" s="3"/>
    </row>
    <row r="9" spans="1:13" s="7" customFormat="1" ht="81.75" customHeight="1" x14ac:dyDescent="0.25">
      <c r="A9" s="8">
        <v>3</v>
      </c>
      <c r="B9" s="1"/>
      <c r="C9" s="19"/>
      <c r="D9" s="21" t="s">
        <v>66</v>
      </c>
      <c r="E9" s="21" t="s">
        <v>67</v>
      </c>
      <c r="F9" s="21" t="s">
        <v>67</v>
      </c>
      <c r="G9" s="21" t="s">
        <v>68</v>
      </c>
      <c r="H9" s="22">
        <v>387</v>
      </c>
      <c r="I9" s="9">
        <f t="shared" si="0"/>
        <v>6.45</v>
      </c>
      <c r="J9" s="2">
        <f t="shared" si="1"/>
        <v>7</v>
      </c>
      <c r="K9" s="10">
        <v>44726</v>
      </c>
      <c r="L9" s="3" t="s">
        <v>175</v>
      </c>
      <c r="M9" s="3"/>
    </row>
    <row r="10" spans="1:13" s="7" customFormat="1" ht="76.5" customHeight="1" x14ac:dyDescent="0.25">
      <c r="A10" s="8">
        <v>4</v>
      </c>
      <c r="B10" s="11"/>
      <c r="C10" s="20"/>
      <c r="D10" s="21" t="s">
        <v>69</v>
      </c>
      <c r="E10" s="21" t="s">
        <v>70</v>
      </c>
      <c r="F10" s="21" t="s">
        <v>70</v>
      </c>
      <c r="G10" s="21" t="s">
        <v>71</v>
      </c>
      <c r="H10" s="23">
        <v>3580</v>
      </c>
      <c r="I10" s="9">
        <f t="shared" si="0"/>
        <v>59.666666666666664</v>
      </c>
      <c r="J10" s="2">
        <f t="shared" si="1"/>
        <v>60</v>
      </c>
      <c r="K10" s="10">
        <v>44726</v>
      </c>
      <c r="L10" s="3" t="s">
        <v>175</v>
      </c>
      <c r="M10" s="11"/>
    </row>
    <row r="11" spans="1:13" s="7" customFormat="1" ht="69.75" customHeight="1" x14ac:dyDescent="0.25">
      <c r="A11" s="8">
        <v>5</v>
      </c>
      <c r="B11" s="11"/>
      <c r="C11" s="20"/>
      <c r="D11" s="21" t="s">
        <v>22</v>
      </c>
      <c r="E11" s="24" t="s">
        <v>72</v>
      </c>
      <c r="F11" s="24" t="s">
        <v>72</v>
      </c>
      <c r="G11" s="21" t="s">
        <v>73</v>
      </c>
      <c r="H11" s="22">
        <v>80</v>
      </c>
      <c r="I11" s="9">
        <f t="shared" si="0"/>
        <v>1.3333333333333333</v>
      </c>
      <c r="J11" s="2">
        <f t="shared" si="1"/>
        <v>2</v>
      </c>
      <c r="K11" s="10">
        <v>44726</v>
      </c>
      <c r="L11" s="3" t="s">
        <v>175</v>
      </c>
      <c r="M11" s="11"/>
    </row>
    <row r="12" spans="1:13" s="7" customFormat="1" ht="69.75" customHeight="1" x14ac:dyDescent="0.25">
      <c r="A12" s="8">
        <v>6</v>
      </c>
      <c r="B12" s="11"/>
      <c r="C12" s="20"/>
      <c r="D12" s="21" t="s">
        <v>23</v>
      </c>
      <c r="E12" s="21" t="s">
        <v>74</v>
      </c>
      <c r="F12" s="21" t="s">
        <v>74</v>
      </c>
      <c r="G12" s="21" t="s">
        <v>75</v>
      </c>
      <c r="H12" s="23">
        <v>2350</v>
      </c>
      <c r="I12" s="9">
        <f t="shared" si="0"/>
        <v>39.166666666666664</v>
      </c>
      <c r="J12" s="2">
        <f t="shared" si="1"/>
        <v>40</v>
      </c>
      <c r="K12" s="10">
        <v>44726</v>
      </c>
      <c r="L12" s="3" t="s">
        <v>175</v>
      </c>
      <c r="M12" s="11"/>
    </row>
    <row r="13" spans="1:13" s="7" customFormat="1" ht="67.5" customHeight="1" x14ac:dyDescent="0.25">
      <c r="A13" s="8">
        <v>7</v>
      </c>
      <c r="B13" s="11"/>
      <c r="C13" s="20"/>
      <c r="D13" s="21" t="s">
        <v>76</v>
      </c>
      <c r="E13" s="21" t="s">
        <v>77</v>
      </c>
      <c r="F13" s="21" t="s">
        <v>77</v>
      </c>
      <c r="G13" s="21" t="s">
        <v>78</v>
      </c>
      <c r="H13" s="23">
        <v>3260</v>
      </c>
      <c r="I13" s="9">
        <f t="shared" si="0"/>
        <v>54.333333333333336</v>
      </c>
      <c r="J13" s="2">
        <f t="shared" si="1"/>
        <v>55</v>
      </c>
      <c r="K13" s="10">
        <v>44726</v>
      </c>
      <c r="L13" s="3" t="s">
        <v>175</v>
      </c>
      <c r="M13" s="11"/>
    </row>
    <row r="14" spans="1:13" s="7" customFormat="1" ht="66" customHeight="1" x14ac:dyDescent="0.25">
      <c r="A14" s="8">
        <v>8</v>
      </c>
      <c r="B14" s="11"/>
      <c r="C14" s="20"/>
      <c r="D14" s="21" t="s">
        <v>40</v>
      </c>
      <c r="E14" s="21" t="s">
        <v>41</v>
      </c>
      <c r="F14" s="21" t="s">
        <v>41</v>
      </c>
      <c r="G14" s="21" t="s">
        <v>79</v>
      </c>
      <c r="H14" s="23">
        <v>19050</v>
      </c>
      <c r="I14" s="9">
        <f t="shared" si="0"/>
        <v>317.5</v>
      </c>
      <c r="J14" s="2">
        <f t="shared" si="1"/>
        <v>318</v>
      </c>
      <c r="K14" s="10">
        <v>44726</v>
      </c>
      <c r="L14" s="3" t="s">
        <v>175</v>
      </c>
      <c r="M14" s="11"/>
    </row>
    <row r="15" spans="1:13" s="7" customFormat="1" ht="45" customHeight="1" x14ac:dyDescent="0.25">
      <c r="A15" s="8">
        <v>9</v>
      </c>
      <c r="B15" s="11"/>
      <c r="C15" s="20"/>
      <c r="D15" s="21" t="s">
        <v>80</v>
      </c>
      <c r="E15" s="21" t="s">
        <v>81</v>
      </c>
      <c r="F15" s="21" t="s">
        <v>81</v>
      </c>
      <c r="G15" s="21" t="s">
        <v>82</v>
      </c>
      <c r="H15" s="22">
        <v>699</v>
      </c>
      <c r="I15" s="9">
        <f t="shared" si="0"/>
        <v>11.65</v>
      </c>
      <c r="J15" s="2">
        <f t="shared" si="1"/>
        <v>12</v>
      </c>
      <c r="K15" s="10">
        <v>44726</v>
      </c>
      <c r="L15" s="3" t="s">
        <v>175</v>
      </c>
      <c r="M15" s="11"/>
    </row>
    <row r="16" spans="1:13" s="7" customFormat="1" ht="71.25" customHeight="1" x14ac:dyDescent="0.25">
      <c r="A16" s="8">
        <v>10</v>
      </c>
      <c r="B16" s="11"/>
      <c r="C16" s="20"/>
      <c r="D16" s="21" t="s">
        <v>15</v>
      </c>
      <c r="E16" s="21" t="s">
        <v>83</v>
      </c>
      <c r="F16" s="21" t="s">
        <v>83</v>
      </c>
      <c r="G16" s="21" t="s">
        <v>84</v>
      </c>
      <c r="H16" s="23">
        <v>3645</v>
      </c>
      <c r="I16" s="9">
        <f t="shared" si="0"/>
        <v>60.75</v>
      </c>
      <c r="J16" s="2">
        <f t="shared" si="1"/>
        <v>61</v>
      </c>
      <c r="K16" s="10">
        <v>44726</v>
      </c>
      <c r="L16" s="3" t="s">
        <v>175</v>
      </c>
      <c r="M16" s="11"/>
    </row>
    <row r="17" spans="1:13" s="7" customFormat="1" ht="78.75" customHeight="1" x14ac:dyDescent="0.25">
      <c r="A17" s="8">
        <v>11</v>
      </c>
      <c r="B17" s="11"/>
      <c r="C17" s="20"/>
      <c r="D17" s="21" t="s">
        <v>42</v>
      </c>
      <c r="E17" s="21" t="s">
        <v>43</v>
      </c>
      <c r="F17" s="21" t="s">
        <v>43</v>
      </c>
      <c r="G17" s="21" t="s">
        <v>85</v>
      </c>
      <c r="H17" s="23">
        <v>29120</v>
      </c>
      <c r="I17" s="9">
        <f t="shared" si="0"/>
        <v>485.33333333333331</v>
      </c>
      <c r="J17" s="2">
        <f t="shared" si="1"/>
        <v>486</v>
      </c>
      <c r="K17" s="10">
        <v>44726</v>
      </c>
      <c r="L17" s="3" t="s">
        <v>175</v>
      </c>
      <c r="M17" s="11"/>
    </row>
    <row r="18" spans="1:13" s="7" customFormat="1" ht="72" customHeight="1" x14ac:dyDescent="0.25">
      <c r="A18" s="8">
        <v>12</v>
      </c>
      <c r="B18" s="11"/>
      <c r="C18" s="20"/>
      <c r="D18" s="21" t="s">
        <v>44</v>
      </c>
      <c r="E18" s="21" t="s">
        <v>45</v>
      </c>
      <c r="F18" s="21" t="s">
        <v>46</v>
      </c>
      <c r="G18" s="21" t="s">
        <v>86</v>
      </c>
      <c r="H18" s="22">
        <v>140</v>
      </c>
      <c r="I18" s="9">
        <f t="shared" si="0"/>
        <v>2.3333333333333335</v>
      </c>
      <c r="J18" s="2">
        <f t="shared" si="1"/>
        <v>3</v>
      </c>
      <c r="K18" s="10">
        <v>44726</v>
      </c>
      <c r="L18" s="3" t="s">
        <v>175</v>
      </c>
      <c r="M18" s="11"/>
    </row>
    <row r="19" spans="1:13" s="7" customFormat="1" ht="55.5" customHeight="1" x14ac:dyDescent="0.25">
      <c r="A19" s="8">
        <v>13</v>
      </c>
      <c r="B19" s="11"/>
      <c r="C19" s="20"/>
      <c r="D19" s="21" t="s">
        <v>16</v>
      </c>
      <c r="E19" s="24" t="s">
        <v>87</v>
      </c>
      <c r="F19" s="24" t="s">
        <v>87</v>
      </c>
      <c r="G19" s="24" t="s">
        <v>88</v>
      </c>
      <c r="H19" s="23">
        <v>34540</v>
      </c>
      <c r="I19" s="9">
        <f t="shared" si="0"/>
        <v>575.66666666666663</v>
      </c>
      <c r="J19" s="2">
        <f t="shared" si="1"/>
        <v>576</v>
      </c>
      <c r="K19" s="10">
        <v>44726</v>
      </c>
      <c r="L19" s="3" t="s">
        <v>175</v>
      </c>
      <c r="M19" s="11"/>
    </row>
    <row r="20" spans="1:13" s="7" customFormat="1" ht="72" customHeight="1" x14ac:dyDescent="0.25">
      <c r="A20" s="8">
        <v>14</v>
      </c>
      <c r="B20" s="11"/>
      <c r="C20" s="20"/>
      <c r="D20" s="21" t="s">
        <v>89</v>
      </c>
      <c r="E20" s="21" t="s">
        <v>90</v>
      </c>
      <c r="F20" s="21" t="s">
        <v>90</v>
      </c>
      <c r="G20" s="21" t="s">
        <v>91</v>
      </c>
      <c r="H20" s="23">
        <v>3900</v>
      </c>
      <c r="I20" s="9">
        <f t="shared" si="0"/>
        <v>65</v>
      </c>
      <c r="J20" s="2">
        <f t="shared" si="1"/>
        <v>65</v>
      </c>
      <c r="K20" s="10">
        <v>44726</v>
      </c>
      <c r="L20" s="3" t="s">
        <v>175</v>
      </c>
      <c r="M20" s="11"/>
    </row>
    <row r="21" spans="1:13" s="7" customFormat="1" ht="72" customHeight="1" x14ac:dyDescent="0.25">
      <c r="A21" s="8">
        <v>15</v>
      </c>
      <c r="B21" s="11"/>
      <c r="C21" s="20"/>
      <c r="D21" s="21" t="s">
        <v>17</v>
      </c>
      <c r="E21" s="21" t="s">
        <v>92</v>
      </c>
      <c r="F21" s="21" t="s">
        <v>92</v>
      </c>
      <c r="G21" s="21" t="s">
        <v>93</v>
      </c>
      <c r="H21" s="22">
        <v>810</v>
      </c>
      <c r="I21" s="9">
        <f t="shared" si="0"/>
        <v>13.5</v>
      </c>
      <c r="J21" s="2">
        <f t="shared" si="1"/>
        <v>14</v>
      </c>
      <c r="K21" s="10">
        <v>44726</v>
      </c>
      <c r="L21" s="3" t="s">
        <v>175</v>
      </c>
      <c r="M21" s="11"/>
    </row>
    <row r="22" spans="1:13" s="7" customFormat="1" ht="72" customHeight="1" x14ac:dyDescent="0.25">
      <c r="A22" s="8">
        <v>16</v>
      </c>
      <c r="B22" s="11"/>
      <c r="C22" s="20"/>
      <c r="D22" s="21" t="s">
        <v>94</v>
      </c>
      <c r="E22" s="21" t="s">
        <v>95</v>
      </c>
      <c r="F22" s="21" t="s">
        <v>95</v>
      </c>
      <c r="G22" s="21" t="s">
        <v>96</v>
      </c>
      <c r="H22" s="22">
        <v>350</v>
      </c>
      <c r="I22" s="9">
        <f t="shared" si="0"/>
        <v>5.833333333333333</v>
      </c>
      <c r="J22" s="2">
        <f t="shared" si="1"/>
        <v>6</v>
      </c>
      <c r="K22" s="10">
        <v>44726</v>
      </c>
      <c r="L22" s="3" t="s">
        <v>175</v>
      </c>
      <c r="M22" s="11"/>
    </row>
    <row r="23" spans="1:13" s="7" customFormat="1" ht="72" customHeight="1" x14ac:dyDescent="0.25">
      <c r="A23" s="8">
        <v>17</v>
      </c>
      <c r="B23" s="11"/>
      <c r="C23" s="20"/>
      <c r="D23" s="21" t="s">
        <v>47</v>
      </c>
      <c r="E23" s="21" t="s">
        <v>97</v>
      </c>
      <c r="F23" s="21" t="s">
        <v>97</v>
      </c>
      <c r="G23" s="21" t="s">
        <v>98</v>
      </c>
      <c r="H23" s="23">
        <v>8990</v>
      </c>
      <c r="I23" s="9">
        <f t="shared" si="0"/>
        <v>149.83333333333334</v>
      </c>
      <c r="J23" s="2">
        <f t="shared" si="1"/>
        <v>150</v>
      </c>
      <c r="K23" s="10">
        <v>44726</v>
      </c>
      <c r="L23" s="3" t="s">
        <v>175</v>
      </c>
      <c r="M23" s="11"/>
    </row>
    <row r="24" spans="1:13" s="7" customFormat="1" ht="68.25" customHeight="1" x14ac:dyDescent="0.25">
      <c r="A24" s="8">
        <v>18</v>
      </c>
      <c r="B24" s="11"/>
      <c r="C24" s="20"/>
      <c r="D24" s="21" t="s">
        <v>48</v>
      </c>
      <c r="E24" s="24" t="s">
        <v>99</v>
      </c>
      <c r="F24" s="21" t="s">
        <v>99</v>
      </c>
      <c r="G24" s="21" t="s">
        <v>100</v>
      </c>
      <c r="H24" s="23">
        <v>28640</v>
      </c>
      <c r="I24" s="9">
        <f t="shared" si="0"/>
        <v>477.33333333333331</v>
      </c>
      <c r="J24" s="2">
        <f t="shared" si="1"/>
        <v>478</v>
      </c>
      <c r="K24" s="10">
        <v>44726</v>
      </c>
      <c r="L24" s="3" t="s">
        <v>175</v>
      </c>
      <c r="M24" s="11"/>
    </row>
    <row r="25" spans="1:13" s="7" customFormat="1" ht="79.5" customHeight="1" x14ac:dyDescent="0.25">
      <c r="A25" s="8">
        <v>19</v>
      </c>
      <c r="B25" s="11"/>
      <c r="C25" s="20"/>
      <c r="D25" s="21" t="s">
        <v>49</v>
      </c>
      <c r="E25" s="21" t="s">
        <v>101</v>
      </c>
      <c r="F25" s="21" t="s">
        <v>101</v>
      </c>
      <c r="G25" s="21" t="s">
        <v>102</v>
      </c>
      <c r="H25" s="23">
        <v>1750</v>
      </c>
      <c r="I25" s="9">
        <f t="shared" si="0"/>
        <v>29.166666666666668</v>
      </c>
      <c r="J25" s="2">
        <f t="shared" si="1"/>
        <v>30</v>
      </c>
      <c r="K25" s="10">
        <v>44726</v>
      </c>
      <c r="L25" s="3" t="s">
        <v>175</v>
      </c>
      <c r="M25" s="11"/>
    </row>
    <row r="26" spans="1:13" s="7" customFormat="1" ht="59.25" customHeight="1" x14ac:dyDescent="0.25">
      <c r="A26" s="8">
        <v>20</v>
      </c>
      <c r="B26" s="11"/>
      <c r="C26" s="20"/>
      <c r="D26" s="21" t="s">
        <v>50</v>
      </c>
      <c r="E26" s="21" t="s">
        <v>51</v>
      </c>
      <c r="F26" s="21" t="s">
        <v>51</v>
      </c>
      <c r="G26" s="21" t="s">
        <v>103</v>
      </c>
      <c r="H26" s="23">
        <v>32080</v>
      </c>
      <c r="I26" s="9">
        <f t="shared" si="0"/>
        <v>534.66666666666663</v>
      </c>
      <c r="J26" s="2">
        <f t="shared" si="1"/>
        <v>535</v>
      </c>
      <c r="K26" s="10">
        <v>44726</v>
      </c>
      <c r="L26" s="3" t="s">
        <v>175</v>
      </c>
      <c r="M26" s="11"/>
    </row>
    <row r="27" spans="1:13" s="7" customFormat="1" ht="87.75" customHeight="1" x14ac:dyDescent="0.25">
      <c r="A27" s="8">
        <v>21</v>
      </c>
      <c r="B27" s="11"/>
      <c r="C27" s="20"/>
      <c r="D27" s="21" t="s">
        <v>18</v>
      </c>
      <c r="E27" s="21" t="s">
        <v>104</v>
      </c>
      <c r="F27" s="21" t="s">
        <v>104</v>
      </c>
      <c r="G27" s="24" t="s">
        <v>105</v>
      </c>
      <c r="H27" s="23">
        <v>6649</v>
      </c>
      <c r="I27" s="9">
        <f t="shared" si="0"/>
        <v>110.81666666666666</v>
      </c>
      <c r="J27" s="2">
        <f t="shared" si="1"/>
        <v>111</v>
      </c>
      <c r="K27" s="10">
        <v>44726</v>
      </c>
      <c r="L27" s="3" t="s">
        <v>175</v>
      </c>
      <c r="M27" s="11"/>
    </row>
    <row r="28" spans="1:13" s="7" customFormat="1" ht="71.25" customHeight="1" x14ac:dyDescent="0.25">
      <c r="A28" s="8">
        <v>22</v>
      </c>
      <c r="B28" s="11"/>
      <c r="C28" s="20"/>
      <c r="D28" s="21" t="s">
        <v>24</v>
      </c>
      <c r="E28" s="21" t="s">
        <v>106</v>
      </c>
      <c r="F28" s="21" t="s">
        <v>106</v>
      </c>
      <c r="G28" s="21" t="s">
        <v>107</v>
      </c>
      <c r="H28" s="22">
        <v>740</v>
      </c>
      <c r="I28" s="9">
        <f t="shared" si="0"/>
        <v>12.333333333333334</v>
      </c>
      <c r="J28" s="2">
        <f t="shared" si="1"/>
        <v>13</v>
      </c>
      <c r="K28" s="10">
        <v>44726</v>
      </c>
      <c r="L28" s="3" t="s">
        <v>175</v>
      </c>
      <c r="M28" s="11"/>
    </row>
    <row r="29" spans="1:13" s="7" customFormat="1" ht="68.25" customHeight="1" x14ac:dyDescent="0.25">
      <c r="A29" s="8">
        <v>23</v>
      </c>
      <c r="B29" s="11"/>
      <c r="C29" s="20"/>
      <c r="D29" s="21" t="s">
        <v>52</v>
      </c>
      <c r="E29" s="21" t="s">
        <v>108</v>
      </c>
      <c r="F29" s="21" t="s">
        <v>108</v>
      </c>
      <c r="G29" s="21" t="s">
        <v>109</v>
      </c>
      <c r="H29" s="23">
        <v>11647</v>
      </c>
      <c r="I29" s="9">
        <f t="shared" si="0"/>
        <v>194.11666666666667</v>
      </c>
      <c r="J29" s="2">
        <f t="shared" si="1"/>
        <v>195</v>
      </c>
      <c r="K29" s="10">
        <v>44726</v>
      </c>
      <c r="L29" s="3" t="s">
        <v>175</v>
      </c>
      <c r="M29" s="11"/>
    </row>
    <row r="30" spans="1:13" s="7" customFormat="1" ht="71.25" customHeight="1" x14ac:dyDescent="0.25">
      <c r="A30" s="8">
        <v>24</v>
      </c>
      <c r="B30" s="11"/>
      <c r="C30" s="20"/>
      <c r="D30" s="21" t="s">
        <v>25</v>
      </c>
      <c r="E30" s="21" t="s">
        <v>110</v>
      </c>
      <c r="F30" s="21" t="s">
        <v>110</v>
      </c>
      <c r="G30" s="21" t="s">
        <v>111</v>
      </c>
      <c r="H30" s="23">
        <v>17340</v>
      </c>
      <c r="I30" s="9">
        <f t="shared" si="0"/>
        <v>289</v>
      </c>
      <c r="J30" s="2">
        <f t="shared" si="1"/>
        <v>289</v>
      </c>
      <c r="K30" s="10">
        <v>44726</v>
      </c>
      <c r="L30" s="3" t="s">
        <v>175</v>
      </c>
      <c r="M30" s="11"/>
    </row>
    <row r="31" spans="1:13" s="7" customFormat="1" ht="69.75" customHeight="1" x14ac:dyDescent="0.25">
      <c r="A31" s="8">
        <v>25</v>
      </c>
      <c r="B31" s="11"/>
      <c r="C31" s="20"/>
      <c r="D31" s="21" t="s">
        <v>26</v>
      </c>
      <c r="E31" s="21" t="s">
        <v>27</v>
      </c>
      <c r="F31" s="21" t="s">
        <v>27</v>
      </c>
      <c r="G31" s="21" t="s">
        <v>112</v>
      </c>
      <c r="H31" s="23">
        <v>6640</v>
      </c>
      <c r="I31" s="9">
        <f t="shared" si="0"/>
        <v>110.66666666666667</v>
      </c>
      <c r="J31" s="2">
        <f t="shared" si="1"/>
        <v>111</v>
      </c>
      <c r="K31" s="10">
        <v>44726</v>
      </c>
      <c r="L31" s="3" t="s">
        <v>175</v>
      </c>
      <c r="M31" s="11"/>
    </row>
    <row r="32" spans="1:13" s="7" customFormat="1" ht="71.25" customHeight="1" x14ac:dyDescent="0.25">
      <c r="A32" s="8">
        <v>26</v>
      </c>
      <c r="B32" s="11"/>
      <c r="C32" s="20"/>
      <c r="D32" s="21" t="s">
        <v>53</v>
      </c>
      <c r="E32" s="21" t="s">
        <v>113</v>
      </c>
      <c r="F32" s="21" t="s">
        <v>113</v>
      </c>
      <c r="G32" s="24" t="s">
        <v>114</v>
      </c>
      <c r="H32" s="23">
        <v>3210</v>
      </c>
      <c r="I32" s="9">
        <f t="shared" si="0"/>
        <v>53.5</v>
      </c>
      <c r="J32" s="2">
        <f t="shared" si="1"/>
        <v>54</v>
      </c>
      <c r="K32" s="10">
        <v>44726</v>
      </c>
      <c r="L32" s="3" t="s">
        <v>175</v>
      </c>
      <c r="M32" s="11"/>
    </row>
    <row r="33" spans="1:13" s="7" customFormat="1" ht="86.25" customHeight="1" x14ac:dyDescent="0.25">
      <c r="A33" s="8">
        <v>27</v>
      </c>
      <c r="B33" s="11"/>
      <c r="C33" s="20"/>
      <c r="D33" s="21" t="s">
        <v>28</v>
      </c>
      <c r="E33" s="21" t="s">
        <v>29</v>
      </c>
      <c r="F33" s="21" t="s">
        <v>29</v>
      </c>
      <c r="G33" s="21" t="s">
        <v>115</v>
      </c>
      <c r="H33" s="22">
        <v>600</v>
      </c>
      <c r="I33" s="9">
        <f t="shared" si="0"/>
        <v>10</v>
      </c>
      <c r="J33" s="2">
        <f t="shared" si="1"/>
        <v>10</v>
      </c>
      <c r="K33" s="10">
        <v>44726</v>
      </c>
      <c r="L33" s="3" t="s">
        <v>175</v>
      </c>
      <c r="M33" s="11"/>
    </row>
    <row r="34" spans="1:13" s="7" customFormat="1" ht="71.25" customHeight="1" x14ac:dyDescent="0.25">
      <c r="A34" s="8">
        <v>28</v>
      </c>
      <c r="B34" s="11"/>
      <c r="C34" s="20"/>
      <c r="D34" s="21" t="s">
        <v>30</v>
      </c>
      <c r="E34" s="21" t="s">
        <v>116</v>
      </c>
      <c r="F34" s="21" t="s">
        <v>116</v>
      </c>
      <c r="G34" s="21" t="s">
        <v>117</v>
      </c>
      <c r="H34" s="23">
        <v>1370</v>
      </c>
      <c r="I34" s="9">
        <f t="shared" ref="I34:I47" si="2">H34/60</f>
        <v>22.833333333333332</v>
      </c>
      <c r="J34" s="2">
        <f t="shared" ref="J34:J47" si="3">ROUNDUP(I34,0)</f>
        <v>23</v>
      </c>
      <c r="K34" s="10">
        <v>44726</v>
      </c>
      <c r="L34" s="3" t="s">
        <v>175</v>
      </c>
      <c r="M34" s="11"/>
    </row>
    <row r="35" spans="1:13" s="7" customFormat="1" ht="71.25" customHeight="1" x14ac:dyDescent="0.25">
      <c r="A35" s="8">
        <v>29</v>
      </c>
      <c r="B35" s="11"/>
      <c r="C35" s="20"/>
      <c r="D35" s="21" t="s">
        <v>54</v>
      </c>
      <c r="E35" s="21" t="s">
        <v>118</v>
      </c>
      <c r="F35" s="21" t="s">
        <v>118</v>
      </c>
      <c r="G35" s="21" t="s">
        <v>119</v>
      </c>
      <c r="H35" s="23">
        <v>6840</v>
      </c>
      <c r="I35" s="9">
        <f t="shared" si="2"/>
        <v>114</v>
      </c>
      <c r="J35" s="2">
        <f t="shared" si="3"/>
        <v>114</v>
      </c>
      <c r="K35" s="10">
        <v>44726</v>
      </c>
      <c r="L35" s="3" t="s">
        <v>175</v>
      </c>
      <c r="M35" s="11"/>
    </row>
    <row r="36" spans="1:13" s="7" customFormat="1" ht="71.25" customHeight="1" x14ac:dyDescent="0.25">
      <c r="A36" s="8">
        <v>30</v>
      </c>
      <c r="B36" s="11"/>
      <c r="C36" s="20"/>
      <c r="D36" s="21" t="s">
        <v>120</v>
      </c>
      <c r="E36" s="24" t="s">
        <v>121</v>
      </c>
      <c r="F36" s="24" t="s">
        <v>121</v>
      </c>
      <c r="G36" s="24" t="s">
        <v>122</v>
      </c>
      <c r="H36" s="23">
        <v>16910</v>
      </c>
      <c r="I36" s="9">
        <f t="shared" si="2"/>
        <v>281.83333333333331</v>
      </c>
      <c r="J36" s="2">
        <f t="shared" si="3"/>
        <v>282</v>
      </c>
      <c r="K36" s="10">
        <v>44726</v>
      </c>
      <c r="L36" s="3" t="s">
        <v>175</v>
      </c>
      <c r="M36" s="11"/>
    </row>
    <row r="37" spans="1:13" s="7" customFormat="1" ht="71.25" customHeight="1" x14ac:dyDescent="0.25">
      <c r="A37" s="8">
        <v>31</v>
      </c>
      <c r="B37" s="11"/>
      <c r="C37" s="20"/>
      <c r="D37" s="21" t="s">
        <v>31</v>
      </c>
      <c r="E37" s="21" t="s">
        <v>32</v>
      </c>
      <c r="F37" s="21" t="s">
        <v>32</v>
      </c>
      <c r="G37" s="21" t="s">
        <v>123</v>
      </c>
      <c r="H37" s="23">
        <v>36061</v>
      </c>
      <c r="I37" s="9">
        <f t="shared" si="2"/>
        <v>601.01666666666665</v>
      </c>
      <c r="J37" s="2">
        <f t="shared" si="3"/>
        <v>602</v>
      </c>
      <c r="K37" s="10">
        <v>44726</v>
      </c>
      <c r="L37" s="3" t="s">
        <v>175</v>
      </c>
      <c r="M37" s="11"/>
    </row>
    <row r="38" spans="1:13" s="7" customFormat="1" ht="71.25" customHeight="1" x14ac:dyDescent="0.25">
      <c r="A38" s="8">
        <v>32</v>
      </c>
      <c r="B38" s="11"/>
      <c r="C38" s="20"/>
      <c r="D38" s="21" t="s">
        <v>55</v>
      </c>
      <c r="E38" s="24" t="s">
        <v>124</v>
      </c>
      <c r="F38" s="24" t="s">
        <v>124</v>
      </c>
      <c r="G38" s="24" t="s">
        <v>125</v>
      </c>
      <c r="H38" s="23">
        <v>1880</v>
      </c>
      <c r="I38" s="9">
        <f t="shared" si="2"/>
        <v>31.333333333333332</v>
      </c>
      <c r="J38" s="2">
        <f t="shared" si="3"/>
        <v>32</v>
      </c>
      <c r="K38" s="10">
        <v>44726</v>
      </c>
      <c r="L38" s="3" t="s">
        <v>175</v>
      </c>
      <c r="M38" s="11"/>
    </row>
    <row r="39" spans="1:13" s="7" customFormat="1" ht="71.25" customHeight="1" x14ac:dyDescent="0.25">
      <c r="A39" s="8">
        <v>33</v>
      </c>
      <c r="B39" s="11"/>
      <c r="C39" s="20"/>
      <c r="D39" s="21" t="s">
        <v>19</v>
      </c>
      <c r="E39" s="21" t="s">
        <v>20</v>
      </c>
      <c r="F39" s="21" t="s">
        <v>20</v>
      </c>
      <c r="G39" s="21" t="s">
        <v>126</v>
      </c>
      <c r="H39" s="23">
        <v>5700</v>
      </c>
      <c r="I39" s="9">
        <f t="shared" si="2"/>
        <v>95</v>
      </c>
      <c r="J39" s="2">
        <f t="shared" si="3"/>
        <v>95</v>
      </c>
      <c r="K39" s="10">
        <v>44726</v>
      </c>
      <c r="L39" s="3" t="s">
        <v>175</v>
      </c>
      <c r="M39" s="11"/>
    </row>
    <row r="40" spans="1:13" s="7" customFormat="1" ht="71.25" customHeight="1" x14ac:dyDescent="0.25">
      <c r="A40" s="8">
        <v>34</v>
      </c>
      <c r="B40" s="11"/>
      <c r="C40" s="20"/>
      <c r="D40" s="21" t="s">
        <v>127</v>
      </c>
      <c r="E40" s="21" t="s">
        <v>128</v>
      </c>
      <c r="F40" s="21" t="s">
        <v>128</v>
      </c>
      <c r="G40" s="21" t="s">
        <v>129</v>
      </c>
      <c r="H40" s="23">
        <v>2370</v>
      </c>
      <c r="I40" s="9">
        <f t="shared" si="2"/>
        <v>39.5</v>
      </c>
      <c r="J40" s="2">
        <f t="shared" si="3"/>
        <v>40</v>
      </c>
      <c r="K40" s="10">
        <v>44726</v>
      </c>
      <c r="L40" s="3" t="s">
        <v>175</v>
      </c>
      <c r="M40" s="11"/>
    </row>
    <row r="41" spans="1:13" s="7" customFormat="1" ht="71.25" customHeight="1" x14ac:dyDescent="0.25">
      <c r="A41" s="8">
        <v>35</v>
      </c>
      <c r="B41" s="11"/>
      <c r="C41" s="20"/>
      <c r="D41" s="21" t="s">
        <v>130</v>
      </c>
      <c r="E41" s="21" t="s">
        <v>131</v>
      </c>
      <c r="F41" s="21" t="s">
        <v>131</v>
      </c>
      <c r="G41" s="21" t="s">
        <v>132</v>
      </c>
      <c r="H41" s="23">
        <v>2820</v>
      </c>
      <c r="I41" s="9">
        <f t="shared" si="2"/>
        <v>47</v>
      </c>
      <c r="J41" s="2">
        <f t="shared" si="3"/>
        <v>47</v>
      </c>
      <c r="K41" s="10">
        <v>44726</v>
      </c>
      <c r="L41" s="3" t="s">
        <v>175</v>
      </c>
      <c r="M41" s="11"/>
    </row>
    <row r="42" spans="1:13" s="7" customFormat="1" ht="71.25" customHeight="1" x14ac:dyDescent="0.25">
      <c r="A42" s="8">
        <v>36</v>
      </c>
      <c r="B42" s="11"/>
      <c r="C42" s="20"/>
      <c r="D42" s="21" t="s">
        <v>133</v>
      </c>
      <c r="E42" s="21" t="s">
        <v>134</v>
      </c>
      <c r="F42" s="21" t="s">
        <v>134</v>
      </c>
      <c r="G42" s="21" t="s">
        <v>135</v>
      </c>
      <c r="H42" s="23">
        <v>1180</v>
      </c>
      <c r="I42" s="9">
        <f t="shared" si="2"/>
        <v>19.666666666666668</v>
      </c>
      <c r="J42" s="2">
        <f t="shared" si="3"/>
        <v>20</v>
      </c>
      <c r="K42" s="10">
        <v>44726</v>
      </c>
      <c r="L42" s="3" t="s">
        <v>175</v>
      </c>
      <c r="M42" s="11"/>
    </row>
    <row r="43" spans="1:13" s="7" customFormat="1" ht="71.25" customHeight="1" x14ac:dyDescent="0.25">
      <c r="A43" s="8">
        <v>37</v>
      </c>
      <c r="B43" s="11"/>
      <c r="C43" s="20"/>
      <c r="D43" s="21" t="s">
        <v>56</v>
      </c>
      <c r="E43" s="21" t="s">
        <v>136</v>
      </c>
      <c r="F43" s="21" t="s">
        <v>136</v>
      </c>
      <c r="G43" s="21" t="s">
        <v>137</v>
      </c>
      <c r="H43" s="23">
        <v>8660</v>
      </c>
      <c r="I43" s="9">
        <f t="shared" si="2"/>
        <v>144.33333333333334</v>
      </c>
      <c r="J43" s="2">
        <f t="shared" si="3"/>
        <v>145</v>
      </c>
      <c r="K43" s="10">
        <v>44726</v>
      </c>
      <c r="L43" s="3" t="s">
        <v>175</v>
      </c>
      <c r="M43" s="11"/>
    </row>
    <row r="44" spans="1:13" s="7" customFormat="1" ht="71.25" customHeight="1" x14ac:dyDescent="0.25">
      <c r="A44" s="8">
        <v>38</v>
      </c>
      <c r="B44" s="11"/>
      <c r="C44" s="20"/>
      <c r="D44" s="21" t="s">
        <v>33</v>
      </c>
      <c r="E44" s="21" t="s">
        <v>138</v>
      </c>
      <c r="F44" s="21" t="s">
        <v>138</v>
      </c>
      <c r="G44" s="21" t="s">
        <v>139</v>
      </c>
      <c r="H44" s="22">
        <v>780</v>
      </c>
      <c r="I44" s="9">
        <f t="shared" si="2"/>
        <v>13</v>
      </c>
      <c r="J44" s="2">
        <f t="shared" si="3"/>
        <v>13</v>
      </c>
      <c r="K44" s="10">
        <v>44726</v>
      </c>
      <c r="L44" s="3" t="s">
        <v>175</v>
      </c>
      <c r="M44" s="11"/>
    </row>
    <row r="45" spans="1:13" s="7" customFormat="1" ht="83.25" customHeight="1" x14ac:dyDescent="0.25">
      <c r="A45" s="8">
        <v>39</v>
      </c>
      <c r="B45" s="11"/>
      <c r="C45" s="20"/>
      <c r="D45" s="21" t="s">
        <v>34</v>
      </c>
      <c r="E45" s="21" t="s">
        <v>140</v>
      </c>
      <c r="F45" s="21" t="s">
        <v>35</v>
      </c>
      <c r="G45" s="21" t="s">
        <v>141</v>
      </c>
      <c r="H45" s="23">
        <v>3350</v>
      </c>
      <c r="I45" s="9">
        <f t="shared" si="2"/>
        <v>55.833333333333336</v>
      </c>
      <c r="J45" s="2">
        <f t="shared" si="3"/>
        <v>56</v>
      </c>
      <c r="K45" s="10">
        <v>44726</v>
      </c>
      <c r="L45" s="3" t="s">
        <v>175</v>
      </c>
      <c r="M45" s="11"/>
    </row>
    <row r="46" spans="1:13" s="7" customFormat="1" ht="71.25" customHeight="1" x14ac:dyDescent="0.25">
      <c r="A46" s="8">
        <v>40</v>
      </c>
      <c r="B46" s="11"/>
      <c r="C46" s="20"/>
      <c r="D46" s="21" t="s">
        <v>142</v>
      </c>
      <c r="E46" s="21" t="s">
        <v>143</v>
      </c>
      <c r="F46" s="21" t="s">
        <v>143</v>
      </c>
      <c r="G46" s="21" t="s">
        <v>144</v>
      </c>
      <c r="H46" s="23">
        <v>21340</v>
      </c>
      <c r="I46" s="9">
        <f t="shared" si="2"/>
        <v>355.66666666666669</v>
      </c>
      <c r="J46" s="2">
        <f t="shared" si="3"/>
        <v>356</v>
      </c>
      <c r="K46" s="10">
        <v>44726</v>
      </c>
      <c r="L46" s="3" t="s">
        <v>175</v>
      </c>
      <c r="M46" s="11"/>
    </row>
    <row r="47" spans="1:13" s="7" customFormat="1" ht="71.25" customHeight="1" x14ac:dyDescent="0.25">
      <c r="A47" s="8">
        <v>41</v>
      </c>
      <c r="B47" s="11"/>
      <c r="C47" s="20"/>
      <c r="D47" s="21" t="s">
        <v>57</v>
      </c>
      <c r="E47" s="21" t="s">
        <v>145</v>
      </c>
      <c r="F47" s="21" t="s">
        <v>145</v>
      </c>
      <c r="G47" s="21" t="s">
        <v>146</v>
      </c>
      <c r="H47" s="23">
        <v>2590</v>
      </c>
      <c r="I47" s="9">
        <f t="shared" si="2"/>
        <v>43.166666666666664</v>
      </c>
      <c r="J47" s="2">
        <f t="shared" si="3"/>
        <v>44</v>
      </c>
      <c r="K47" s="10">
        <v>44726</v>
      </c>
      <c r="L47" s="3" t="s">
        <v>175</v>
      </c>
      <c r="M47" s="11"/>
    </row>
    <row r="48" spans="1:13" s="7" customFormat="1" ht="71.25" customHeight="1" x14ac:dyDescent="0.25">
      <c r="A48" s="8">
        <v>42</v>
      </c>
      <c r="B48" s="11"/>
      <c r="C48" s="20"/>
      <c r="D48" s="21" t="s">
        <v>36</v>
      </c>
      <c r="E48" s="21" t="s">
        <v>147</v>
      </c>
      <c r="F48" s="21" t="s">
        <v>147</v>
      </c>
      <c r="G48" s="21" t="s">
        <v>148</v>
      </c>
      <c r="H48" s="23">
        <v>1700</v>
      </c>
      <c r="I48" s="9"/>
      <c r="J48" s="2"/>
      <c r="K48" s="10">
        <v>44726</v>
      </c>
      <c r="L48" s="3" t="s">
        <v>175</v>
      </c>
      <c r="M48" s="11"/>
    </row>
    <row r="49" spans="1:13" s="7" customFormat="1" ht="12.75" x14ac:dyDescent="0.25">
      <c r="A49" s="31" t="s">
        <v>149</v>
      </c>
      <c r="B49" s="31"/>
      <c r="C49" s="31"/>
      <c r="D49" s="32"/>
      <c r="E49" s="32"/>
      <c r="F49" s="32"/>
      <c r="G49" s="32"/>
      <c r="H49" s="25">
        <f>SUM(H7:H48)</f>
        <v>336688</v>
      </c>
      <c r="I49" s="11"/>
      <c r="J49" s="12" t="e">
        <f>SUM(#REF!)</f>
        <v>#REF!</v>
      </c>
      <c r="K49" s="11"/>
      <c r="L49" s="11"/>
      <c r="M49" s="11"/>
    </row>
    <row r="50" spans="1:13" s="7" customFormat="1" ht="71.25" customHeight="1" x14ac:dyDescent="0.25">
      <c r="A50" s="8">
        <v>43</v>
      </c>
      <c r="B50" s="11"/>
      <c r="C50" s="20"/>
      <c r="D50" s="21" t="s">
        <v>150</v>
      </c>
      <c r="E50" s="21" t="s">
        <v>151</v>
      </c>
      <c r="F50" s="21" t="s">
        <v>152</v>
      </c>
      <c r="G50" s="21" t="s">
        <v>153</v>
      </c>
      <c r="H50" s="22">
        <v>10</v>
      </c>
      <c r="I50" s="9">
        <f t="shared" ref="I50" si="4">H50/60</f>
        <v>0.16666666666666666</v>
      </c>
      <c r="J50" s="2">
        <f t="shared" ref="J50" si="5">ROUNDUP(I50,0)</f>
        <v>1</v>
      </c>
      <c r="K50" s="10">
        <v>44726</v>
      </c>
      <c r="L50" s="3" t="s">
        <v>175</v>
      </c>
      <c r="M50" s="11"/>
    </row>
    <row r="51" spans="1:13" s="7" customFormat="1" ht="45" customHeight="1" x14ac:dyDescent="0.25">
      <c r="A51" s="8">
        <v>44</v>
      </c>
      <c r="B51" s="11"/>
      <c r="C51" s="20"/>
      <c r="D51" s="21" t="s">
        <v>150</v>
      </c>
      <c r="E51" s="21" t="s">
        <v>154</v>
      </c>
      <c r="F51" s="21" t="s">
        <v>154</v>
      </c>
      <c r="G51" s="21" t="s">
        <v>155</v>
      </c>
      <c r="H51" s="22">
        <v>420</v>
      </c>
      <c r="I51" s="9">
        <f t="shared" si="0"/>
        <v>7</v>
      </c>
      <c r="J51" s="2">
        <f t="shared" si="1"/>
        <v>7</v>
      </c>
      <c r="K51" s="10">
        <v>44726</v>
      </c>
      <c r="L51" s="3" t="s">
        <v>175</v>
      </c>
      <c r="M51" s="11"/>
    </row>
    <row r="52" spans="1:13" s="7" customFormat="1" ht="71.25" customHeight="1" x14ac:dyDescent="0.25">
      <c r="A52" s="8">
        <v>45</v>
      </c>
      <c r="B52" s="11"/>
      <c r="C52" s="20"/>
      <c r="D52" s="21" t="s">
        <v>150</v>
      </c>
      <c r="E52" s="21" t="s">
        <v>156</v>
      </c>
      <c r="F52" s="21" t="s">
        <v>156</v>
      </c>
      <c r="G52" s="21" t="s">
        <v>157</v>
      </c>
      <c r="H52" s="22">
        <v>140</v>
      </c>
      <c r="I52" s="9">
        <f t="shared" si="0"/>
        <v>2.3333333333333335</v>
      </c>
      <c r="J52" s="2">
        <f t="shared" si="1"/>
        <v>3</v>
      </c>
      <c r="K52" s="10">
        <v>44726</v>
      </c>
      <c r="L52" s="3" t="s">
        <v>175</v>
      </c>
      <c r="M52" s="11"/>
    </row>
    <row r="53" spans="1:13" s="7" customFormat="1" ht="71.25" customHeight="1" x14ac:dyDescent="0.25">
      <c r="A53" s="8">
        <v>46</v>
      </c>
      <c r="B53" s="11"/>
      <c r="C53" s="20"/>
      <c r="D53" s="21" t="s">
        <v>150</v>
      </c>
      <c r="E53" s="21" t="s">
        <v>158</v>
      </c>
      <c r="F53" s="21" t="s">
        <v>158</v>
      </c>
      <c r="G53" s="21" t="s">
        <v>159</v>
      </c>
      <c r="H53" s="22">
        <v>220</v>
      </c>
      <c r="I53" s="9">
        <f t="shared" si="0"/>
        <v>3.6666666666666665</v>
      </c>
      <c r="J53" s="2">
        <f t="shared" si="1"/>
        <v>4</v>
      </c>
      <c r="K53" s="10">
        <v>44726</v>
      </c>
      <c r="L53" s="3" t="s">
        <v>175</v>
      </c>
      <c r="M53" s="11"/>
    </row>
    <row r="54" spans="1:13" s="7" customFormat="1" ht="71.25" customHeight="1" x14ac:dyDescent="0.25">
      <c r="A54" s="8">
        <v>47</v>
      </c>
      <c r="B54" s="11"/>
      <c r="C54" s="20"/>
      <c r="D54" s="21" t="s">
        <v>150</v>
      </c>
      <c r="E54" s="21" t="s">
        <v>160</v>
      </c>
      <c r="F54" s="21" t="s">
        <v>160</v>
      </c>
      <c r="G54" s="21" t="s">
        <v>161</v>
      </c>
      <c r="H54" s="22">
        <v>195</v>
      </c>
      <c r="I54" s="9">
        <f t="shared" si="0"/>
        <v>3.25</v>
      </c>
      <c r="J54" s="2">
        <f t="shared" si="1"/>
        <v>4</v>
      </c>
      <c r="K54" s="10">
        <v>44726</v>
      </c>
      <c r="L54" s="3" t="s">
        <v>175</v>
      </c>
      <c r="M54" s="11"/>
    </row>
    <row r="55" spans="1:13" s="7" customFormat="1" ht="71.25" customHeight="1" x14ac:dyDescent="0.25">
      <c r="A55" s="8">
        <v>48</v>
      </c>
      <c r="B55" s="11"/>
      <c r="C55" s="20"/>
      <c r="D55" s="21" t="s">
        <v>150</v>
      </c>
      <c r="E55" s="21" t="s">
        <v>162</v>
      </c>
      <c r="F55" s="21" t="s">
        <v>162</v>
      </c>
      <c r="G55" s="21" t="s">
        <v>163</v>
      </c>
      <c r="H55" s="23">
        <v>4495</v>
      </c>
      <c r="I55" s="9">
        <f t="shared" si="0"/>
        <v>74.916666666666671</v>
      </c>
      <c r="J55" s="2">
        <f t="shared" si="1"/>
        <v>75</v>
      </c>
      <c r="K55" s="10">
        <v>44726</v>
      </c>
      <c r="L55" s="3" t="s">
        <v>175</v>
      </c>
      <c r="M55" s="11"/>
    </row>
    <row r="56" spans="1:13" s="7" customFormat="1" ht="71.25" customHeight="1" x14ac:dyDescent="0.25">
      <c r="A56" s="8">
        <v>49</v>
      </c>
      <c r="B56" s="11"/>
      <c r="C56" s="20"/>
      <c r="D56" s="21" t="s">
        <v>150</v>
      </c>
      <c r="E56" s="21" t="s">
        <v>164</v>
      </c>
      <c r="F56" s="21" t="s">
        <v>164</v>
      </c>
      <c r="G56" s="21" t="s">
        <v>165</v>
      </c>
      <c r="H56" s="22">
        <v>70</v>
      </c>
      <c r="I56" s="9">
        <f t="shared" si="0"/>
        <v>1.1666666666666667</v>
      </c>
      <c r="J56" s="2">
        <f t="shared" si="1"/>
        <v>2</v>
      </c>
      <c r="K56" s="10">
        <v>44726</v>
      </c>
      <c r="L56" s="3" t="s">
        <v>175</v>
      </c>
      <c r="M56" s="11"/>
    </row>
    <row r="57" spans="1:13" s="7" customFormat="1" ht="71.25" customHeight="1" x14ac:dyDescent="0.25">
      <c r="A57" s="8">
        <v>50</v>
      </c>
      <c r="B57" s="11"/>
      <c r="C57" s="20"/>
      <c r="D57" s="21" t="s">
        <v>150</v>
      </c>
      <c r="E57" s="21" t="s">
        <v>166</v>
      </c>
      <c r="F57" s="21" t="s">
        <v>166</v>
      </c>
      <c r="G57" s="21" t="s">
        <v>167</v>
      </c>
      <c r="H57" s="22">
        <v>65</v>
      </c>
      <c r="I57" s="9">
        <f t="shared" si="0"/>
        <v>1.0833333333333333</v>
      </c>
      <c r="J57" s="2">
        <f t="shared" si="1"/>
        <v>2</v>
      </c>
      <c r="K57" s="10">
        <v>44726</v>
      </c>
      <c r="L57" s="3" t="s">
        <v>175</v>
      </c>
      <c r="M57" s="11"/>
    </row>
    <row r="58" spans="1:13" s="7" customFormat="1" ht="71.25" customHeight="1" x14ac:dyDescent="0.25">
      <c r="A58" s="8">
        <v>51</v>
      </c>
      <c r="B58" s="11"/>
      <c r="C58" s="20"/>
      <c r="D58" s="21" t="s">
        <v>150</v>
      </c>
      <c r="E58" s="21" t="s">
        <v>168</v>
      </c>
      <c r="F58" s="21" t="s">
        <v>168</v>
      </c>
      <c r="G58" s="21" t="s">
        <v>169</v>
      </c>
      <c r="H58" s="23">
        <v>2020</v>
      </c>
      <c r="I58" s="9">
        <f t="shared" si="0"/>
        <v>33.666666666666664</v>
      </c>
      <c r="J58" s="2">
        <f t="shared" si="1"/>
        <v>34</v>
      </c>
      <c r="K58" s="10">
        <v>44726</v>
      </c>
      <c r="L58" s="3" t="s">
        <v>175</v>
      </c>
      <c r="M58" s="11"/>
    </row>
    <row r="59" spans="1:13" s="7" customFormat="1" ht="12.75" x14ac:dyDescent="0.25">
      <c r="A59" s="33" t="s">
        <v>170</v>
      </c>
      <c r="B59" s="33"/>
      <c r="C59" s="33"/>
      <c r="D59" s="32"/>
      <c r="E59" s="32"/>
      <c r="F59" s="32"/>
      <c r="G59" s="32"/>
      <c r="H59" s="25">
        <f>SUM(H50:H58)</f>
        <v>7635</v>
      </c>
      <c r="I59" s="26"/>
      <c r="J59" s="27" t="e">
        <f>SUM(#REF!)</f>
        <v>#REF!</v>
      </c>
      <c r="K59" s="26"/>
      <c r="L59" s="11"/>
      <c r="M59" s="11"/>
    </row>
    <row r="60" spans="1:13" s="7" customFormat="1" ht="71.25" customHeight="1" x14ac:dyDescent="0.25">
      <c r="A60" s="8">
        <v>52</v>
      </c>
      <c r="B60" s="11"/>
      <c r="C60" s="20"/>
      <c r="D60" s="21" t="s">
        <v>171</v>
      </c>
      <c r="E60" s="21" t="s">
        <v>172</v>
      </c>
      <c r="F60" s="21" t="s">
        <v>172</v>
      </c>
      <c r="G60" s="21" t="s">
        <v>173</v>
      </c>
      <c r="H60" s="22">
        <v>470</v>
      </c>
      <c r="I60" s="9">
        <f t="shared" si="0"/>
        <v>7.833333333333333</v>
      </c>
      <c r="J60" s="2">
        <f t="shared" si="1"/>
        <v>8</v>
      </c>
      <c r="K60" s="10">
        <v>44726</v>
      </c>
      <c r="L60" s="3" t="s">
        <v>175</v>
      </c>
      <c r="M60" s="11"/>
    </row>
    <row r="61" spans="1:13" s="7" customFormat="1" ht="12.75" x14ac:dyDescent="0.25">
      <c r="A61" s="33" t="s">
        <v>174</v>
      </c>
      <c r="B61" s="33"/>
      <c r="C61" s="33"/>
      <c r="D61" s="32"/>
      <c r="E61" s="32"/>
      <c r="F61" s="32"/>
      <c r="G61" s="32"/>
      <c r="H61" s="25">
        <f>SUM(H60)</f>
        <v>470</v>
      </c>
      <c r="I61" s="26"/>
      <c r="J61" s="27" t="e">
        <f>SUM(#REF!)</f>
        <v>#REF!</v>
      </c>
      <c r="K61" s="26"/>
      <c r="L61" s="11"/>
      <c r="M61" s="11"/>
    </row>
    <row r="62" spans="1:13" s="7" customFormat="1" ht="22.5" customHeight="1" x14ac:dyDescent="0.25">
      <c r="A62" s="28" t="s">
        <v>21</v>
      </c>
      <c r="B62" s="28"/>
      <c r="C62" s="28"/>
      <c r="D62" s="28"/>
      <c r="E62" s="28"/>
      <c r="F62" s="28"/>
      <c r="G62" s="28"/>
      <c r="H62" s="17">
        <f>SUM(H61,H59,H49)</f>
        <v>344793</v>
      </c>
      <c r="I62" s="13"/>
      <c r="J62" s="17" t="e">
        <f>SUM(#REF!,#REF!,#REF!)</f>
        <v>#REF!</v>
      </c>
      <c r="K62" s="13"/>
      <c r="L62" s="13"/>
      <c r="M62" s="13"/>
    </row>
  </sheetData>
  <mergeCells count="9">
    <mergeCell ref="A62:G62"/>
    <mergeCell ref="B2:M2"/>
    <mergeCell ref="B3:M3"/>
    <mergeCell ref="B5:M5"/>
    <mergeCell ref="B4:C4"/>
    <mergeCell ref="D4:E4"/>
    <mergeCell ref="A49:G49"/>
    <mergeCell ref="A59:G59"/>
    <mergeCell ref="A61:G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Ладыгина Инна Петровна</cp:lastModifiedBy>
  <cp:lastPrinted>2021-06-09T10:06:02Z</cp:lastPrinted>
  <dcterms:created xsi:type="dcterms:W3CDTF">2013-11-07T05:58:35Z</dcterms:created>
  <dcterms:modified xsi:type="dcterms:W3CDTF">2022-06-29T05:17:46Z</dcterms:modified>
</cp:coreProperties>
</file>