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14B99585-B295-4860-9F4B-61473F3EE9E4}" xr6:coauthVersionLast="47" xr6:coauthVersionMax="47" xr10:uidLastSave="{00000000-0000-0000-0000-000000000000}"/>
  <bookViews>
    <workbookView xWindow="-108" yWindow="-108" windowWidth="23256" windowHeight="12576" tabRatio="710" xr2:uid="{00000000-000D-0000-FFFF-FFFF00000000}"/>
  </bookViews>
  <sheets>
    <sheet name="2022 (мед изд)" sheetId="17" r:id="rId1"/>
    <sheet name="Лист2" sheetId="18" r:id="rId2"/>
  </sheets>
  <definedNames>
    <definedName name="_xlnm._FilterDatabase" localSheetId="0" hidden="1">'2022 (мед изд)'!$A$1:$AB$35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2" i="17" l="1"/>
  <c r="L22" i="17" l="1"/>
  <c r="M22" i="17" s="1"/>
  <c r="L21" i="17"/>
  <c r="M21" i="17" s="1"/>
  <c r="L20" i="17"/>
  <c r="M20" i="17" s="1"/>
  <c r="L6" i="17" l="1"/>
  <c r="L7" i="17"/>
  <c r="L4" i="17"/>
  <c r="L5" i="17"/>
  <c r="L15" i="17"/>
  <c r="M15" i="17" s="1"/>
  <c r="L8" i="17"/>
  <c r="M8" i="17" s="1"/>
  <c r="L10" i="17"/>
  <c r="M10" i="17" s="1"/>
  <c r="L11" i="17"/>
  <c r="M11" i="17" s="1"/>
  <c r="L18" i="17"/>
  <c r="M18" i="17" s="1"/>
  <c r="L17" i="17"/>
  <c r="M17" i="17" s="1"/>
  <c r="L24" i="17"/>
  <c r="L26" i="17"/>
  <c r="L28" i="17"/>
  <c r="M28" i="17" s="1"/>
  <c r="L29" i="17"/>
  <c r="L30" i="17"/>
  <c r="M30" i="17" s="1"/>
  <c r="T35" i="17"/>
  <c r="S35" i="17" s="1"/>
  <c r="T30" i="17"/>
  <c r="S30" i="17" s="1"/>
  <c r="T29" i="17"/>
  <c r="S29" i="17" s="1"/>
  <c r="T28" i="17"/>
  <c r="T27" i="17"/>
  <c r="S27" i="17" s="1"/>
  <c r="T26" i="17"/>
  <c r="S26" i="17" s="1"/>
  <c r="S25" i="17"/>
  <c r="T24" i="17"/>
  <c r="S24" i="17" s="1"/>
  <c r="S23" i="17"/>
  <c r="S22" i="17"/>
  <c r="T21" i="17"/>
  <c r="S21" i="17" s="1"/>
  <c r="T20" i="17"/>
  <c r="S20" i="17" s="1"/>
  <c r="T19" i="17"/>
  <c r="S19" i="17" s="1"/>
  <c r="T16" i="17"/>
  <c r="T17" i="17"/>
  <c r="S17" i="17" s="1"/>
  <c r="T18" i="17"/>
  <c r="S18" i="17" s="1"/>
  <c r="T12" i="17"/>
  <c r="T11" i="17"/>
  <c r="T9" i="17"/>
  <c r="T10" i="17"/>
  <c r="T13" i="17"/>
  <c r="T8" i="17"/>
  <c r="S8" i="17" s="1"/>
  <c r="T15" i="17"/>
  <c r="T5" i="17"/>
  <c r="T4" i="17"/>
  <c r="S4" i="17" s="1"/>
  <c r="T7" i="17"/>
  <c r="T6" i="17"/>
  <c r="T14" i="17"/>
  <c r="T3" i="17"/>
  <c r="S3" i="17" s="1"/>
  <c r="L3" i="17"/>
  <c r="M24" i="17" l="1"/>
  <c r="M26" i="17"/>
  <c r="M5" i="17"/>
  <c r="M4" i="17"/>
  <c r="M7" i="17"/>
  <c r="S7" i="17" s="1"/>
  <c r="M29" i="17"/>
  <c r="M6" i="17"/>
  <c r="S6" i="17" s="1"/>
  <c r="S14" i="17"/>
  <c r="S15" i="17"/>
  <c r="S16" i="17"/>
  <c r="S9" i="17"/>
  <c r="S12" i="17"/>
  <c r="S13" i="17"/>
  <c r="M3" i="17"/>
  <c r="S5" i="17"/>
</calcChain>
</file>

<file path=xl/sharedStrings.xml><?xml version="1.0" encoding="utf-8"?>
<sst xmlns="http://schemas.openxmlformats.org/spreadsheetml/2006/main" count="490" uniqueCount="184">
  <si>
    <t>ИКЗ</t>
  </si>
  <si>
    <t>Дата извещения</t>
  </si>
  <si>
    <t>Номер реестровой записи контракта</t>
  </si>
  <si>
    <t>Дата заключения контракта</t>
  </si>
  <si>
    <t>№ Контракта</t>
  </si>
  <si>
    <t>Поставщик</t>
  </si>
  <si>
    <t>Ссылка на ЕИС</t>
  </si>
  <si>
    <t>НМЦК (руб.)</t>
  </si>
  <si>
    <t>Доля ЛП отечественного призводства, %</t>
  </si>
  <si>
    <t>Доля ЛП иностранного призводства, %</t>
  </si>
  <si>
    <t>I</t>
  </si>
  <si>
    <t>II</t>
  </si>
  <si>
    <t>III</t>
  </si>
  <si>
    <t>Основание для заключения
Номер извещения/ распоряжение/ ст. № 44-ФЗ</t>
  </si>
  <si>
    <t>цена по протоколу</t>
  </si>
  <si>
    <t>цена по контракту</t>
  </si>
  <si>
    <t>цена с учетом ДС к контракту</t>
  </si>
  <si>
    <t>ОКПД 2</t>
  </si>
  <si>
    <t>срок действия ГК</t>
  </si>
  <si>
    <t>Страна происхождения</t>
  </si>
  <si>
    <t>Торговое наименование</t>
  </si>
  <si>
    <t>единица измерения</t>
  </si>
  <si>
    <t>Дата итогового  протокола</t>
  </si>
  <si>
    <t>нет</t>
  </si>
  <si>
    <t>Количество поставляемого Товара</t>
  </si>
  <si>
    <t>общеее Количество</t>
  </si>
  <si>
    <t>Срок поставки согласно ГК</t>
  </si>
  <si>
    <t>Дата размещения протокола в ЕИС</t>
  </si>
  <si>
    <t>Россия</t>
  </si>
  <si>
    <t>Кол-во заявок</t>
  </si>
  <si>
    <t>шт</t>
  </si>
  <si>
    <t>Швейцария</t>
  </si>
  <si>
    <t>статус исполнения Контракта</t>
  </si>
  <si>
    <t>в стадии исполнения</t>
  </si>
  <si>
    <t>цена с учетом многолетних ГК</t>
  </si>
  <si>
    <t>КБК 2022</t>
  </si>
  <si>
    <t>нет заявок</t>
  </si>
  <si>
    <t>Дата окончания срока подачи заявок</t>
  </si>
  <si>
    <t>Дата подведения итогов определения поставщика</t>
  </si>
  <si>
    <t>дата изменения извещения</t>
  </si>
  <si>
    <t>отмена</t>
  </si>
  <si>
    <t xml:space="preserve">Цена за ед. </t>
  </si>
  <si>
    <t xml:space="preserve">                                      Количество поставляемого Товара</t>
  </si>
  <si>
    <t>Наименование объекта закупки</t>
  </si>
  <si>
    <t>Автоматическая
станция для выделения нуклеиновых кислот</t>
  </si>
  <si>
    <t>КТРУ</t>
  </si>
  <si>
    <t>Места поставки</t>
  </si>
  <si>
    <t>Амплификатор с детекцией в режиме реального времени</t>
  </si>
  <si>
    <t>1510-р</t>
  </si>
  <si>
    <t>26.60.12.119</t>
  </si>
  <si>
    <t>Вортекс лабораторный</t>
  </si>
  <si>
    <t>Автоматическое устройство для подготовки образцов сухих пятен крови</t>
  </si>
  <si>
    <t>Тандемный масс-спектрометр в комплекте с генератором азота и программным
обеспечением для неонатального скрининга</t>
  </si>
  <si>
    <t>26.60.12.119-00000228</t>
  </si>
  <si>
    <t>Шейкер-инкубатора для планшетов</t>
  </si>
  <si>
    <t xml:space="preserve">Нормативно-правовой акт, в рамках которого осуществляется централизованная закупка </t>
  </si>
  <si>
    <t>Генетический анализатор для массового параллельного секвенирования</t>
  </si>
  <si>
    <t>Автоматическая станция для раскапывания ПЦР-смесей</t>
  </si>
  <si>
    <t>05609090120792943244</t>
  </si>
  <si>
    <t>0873400003922000480 </t>
  </si>
  <si>
    <t xml:space="preserve">Оборудование для
фрагментации ДНК </t>
  </si>
  <si>
    <t>Система капиллярного электрофореза</t>
  </si>
  <si>
    <t>Камера морозильная лабораторная</t>
  </si>
  <si>
    <t>Флуориметр</t>
  </si>
  <si>
    <t>0873400003922000484</t>
  </si>
  <si>
    <t>0873400003922000483</t>
  </si>
  <si>
    <t>0873400003922000482</t>
  </si>
  <si>
    <t>0873400003922000481</t>
  </si>
  <si>
    <t xml:space="preserve">0873400003922000485 </t>
  </si>
  <si>
    <t>0873400003922000486</t>
  </si>
  <si>
    <t>Центрифуга лабораторная</t>
  </si>
  <si>
    <t>Холодильник фармацевтический</t>
  </si>
  <si>
    <t>Система дистилляционной очистки воды</t>
  </si>
  <si>
    <t>Центрифуга настольная с роторами</t>
  </si>
  <si>
    <t>28.29.41.110</t>
  </si>
  <si>
    <t>0873400003922000488</t>
  </si>
  <si>
    <t>0873400003922000487</t>
  </si>
  <si>
    <t>Дозатор
автоматический многоканальный</t>
  </si>
  <si>
    <t>0873400003922000496 </t>
  </si>
  <si>
    <t>0873400003922000495</t>
  </si>
  <si>
    <t>0873400003922000494</t>
  </si>
  <si>
    <t>0873400003922000493</t>
  </si>
  <si>
    <t>0873400003922000492</t>
  </si>
  <si>
    <t>0873400003922000491 </t>
  </si>
  <si>
    <t>0873400003922000490 </t>
  </si>
  <si>
    <t>0873400003922000489</t>
  </si>
  <si>
    <t>0873400003922000501</t>
  </si>
  <si>
    <t>Тандемный масс-спектрометр в комплекте с генератором азота и программным обеспечением для неонатального скрининга</t>
  </si>
  <si>
    <t>0873400003922000502</t>
  </si>
  <si>
    <t>0873400003922000503</t>
  </si>
  <si>
    <t>Амплификатор с детекцией</t>
  </si>
  <si>
    <t>0873400003922000504</t>
  </si>
  <si>
    <t>0873400003922000506</t>
  </si>
  <si>
    <t>0873400003922000507</t>
  </si>
  <si>
    <t>Камера морозильная
лабораторная</t>
  </si>
  <si>
    <t>Центрифуга настольная с роторами для пробирок и планшетов</t>
  </si>
  <si>
    <t>0873400003922000484_358372</t>
  </si>
  <si>
    <t>ООО "Химия и Жизнь"</t>
  </si>
  <si>
    <t xml:space="preserve">Термошейкер медицинский TS, в варианте исполнения: Термошейкер TS-100C с охлаждением для микропробирок и ПЦР планшетов, 
2022 года выпуска.
</t>
  </si>
  <si>
    <t>Латвия</t>
  </si>
  <si>
    <t>0873400003922000481_358372</t>
  </si>
  <si>
    <t>ООО "ИМПУЛЬС"</t>
  </si>
  <si>
    <t xml:space="preserve">Устройство для выбивания образцов крови «Panthera-Puncher 9» </t>
  </si>
  <si>
    <t>Финляндия</t>
  </si>
  <si>
    <t>0873400003922000483_358372</t>
  </si>
  <si>
    <t>Вортекс персональный V-1 plus</t>
  </si>
  <si>
    <t>0873400003922000503-358372</t>
  </si>
  <si>
    <t>ООО "КардиоМед"</t>
  </si>
  <si>
    <t>Амплификатор детектирующий "ДТпрайм" по ТУ 9443-004-96301278-2010 в следующей модификации: 5М1, 2022 года выпуска</t>
  </si>
  <si>
    <t>0873400003922000495_358372</t>
  </si>
  <si>
    <t>ООО «ФАРМАКОМ"</t>
  </si>
  <si>
    <t>Камеры холодильные медицинские "Бирюса" по ТУ 28.25.13-020-07550181-2019: 
Камера холодильная медицинская "Бирюса 280К-GB", 
(2022 год выпуска)</t>
  </si>
  <si>
    <t>0873400003922000494_358372</t>
  </si>
  <si>
    <t>ООО «Химия и жизнь»</t>
  </si>
  <si>
    <t>Установка для получения очищенной воды и воды для инъекций УВОИ-"М-Ф" по ТУ 9452-025-46824383-2013, вариант исполнения: «АКВАЛАБ» УВОИ-«МФ»-1812-4, 
(2022 год выпуска)</t>
  </si>
  <si>
    <t>1970515020222000514</t>
  </si>
  <si>
    <t>https://zakupki.gov.ru/epz/contract/contractCard/common-info.html?reestrNumber=1970515020222000514</t>
  </si>
  <si>
    <t>0873400003922000480_358372</t>
  </si>
  <si>
    <t>ООО "СОЦЗАЩИТА"</t>
  </si>
  <si>
    <t>Система для автоматического выделения и очистки нуклеиновых кислот из биологического материала Auto-Pure 96 для диагностики in vitro, 
(2021, 2022 годы выпуска)</t>
  </si>
  <si>
    <t>Китай</t>
  </si>
  <si>
    <t>1970515020222000515</t>
  </si>
  <si>
    <t>https://zakupki.gov.ru/epz/contract/contractCard/common-info.html?reestrNumber=1970515020222000515</t>
  </si>
  <si>
    <t>0873400003922000492_358372</t>
  </si>
  <si>
    <t>ООО "МЕДИНТЕХ"</t>
  </si>
  <si>
    <t>Секвенатор нуклеиновых кислот NextSeqТМ 550Dx, методом секвенирования нового поколения (NGS), 
(2021 года выпуска)</t>
  </si>
  <si>
    <t>Республика Сингапур</t>
  </si>
  <si>
    <t>0873400003922000485_358372</t>
  </si>
  <si>
    <t>Станция дозирующая автоматическая Microlab STARlet с принадлежностями, 2022 года выпуска</t>
  </si>
  <si>
    <t>0873400003922000508</t>
  </si>
  <si>
    <t> Камера морозильная лабораторная</t>
  </si>
  <si>
    <t>0873400003922000523</t>
  </si>
  <si>
    <t>0873400003922000524</t>
  </si>
  <si>
    <t>0873400003922000525</t>
  </si>
  <si>
    <t>221970515020277050100101050032829244</t>
  </si>
  <si>
    <t>28.29.41.110-00000035</t>
  </si>
  <si>
    <t>221970515020277050100101010142660244</t>
  </si>
  <si>
    <t>221970515020277050100101010152660244</t>
  </si>
  <si>
    <t>Система скрининговая «QSight 225MD UHPLC Screening System» для проведения исследований in vitro на клинических образцах методом масс-спектрометрической идентификации аналитов с применением тандемной масс-спектрометрии и ультра высокоэффективной жидкостной хроматографии, 2022 года выпуска</t>
  </si>
  <si>
    <t>1970515020222000522</t>
  </si>
  <si>
    <t>https://zakupki.gov.ru/epz/contract/contractCard/common-info.html?reestrNumber=1970515020222000522</t>
  </si>
  <si>
    <t>1970515020222000525</t>
  </si>
  <si>
    <t>https://zakupki.gov.ru/epz/contract/contractCard/common-info.html?reestrNumber=1970515020222000525</t>
  </si>
  <si>
    <t>1970515020222000520</t>
  </si>
  <si>
    <t>https://zakupki.gov.ru/epz/contract/contractCard/common-info.html?reestrNumber=1970515020222000520</t>
  </si>
  <si>
    <t>0873400003922000501_358372</t>
  </si>
  <si>
    <t>0873400003922000502_358372</t>
  </si>
  <si>
    <t>ООО «Компания Пущинские лаборатории»</t>
  </si>
  <si>
    <t>Устройство секвенирования ДНК по ТУ 9443-005-04699534-2013, с принадлежностями, 2022 года выпуска</t>
  </si>
  <si>
    <t>1970515020222000524</t>
  </si>
  <si>
    <t>https://zakupki.gov.ru/epz/contract/contractCard/common-info.html?reestrNumber=1970515020222000524</t>
  </si>
  <si>
    <t>0873400003922000506_358372</t>
  </si>
  <si>
    <t>ООО «СМИЛТ»</t>
  </si>
  <si>
    <t>1.Дозаторы пипеточные "ЭКРОС" и "ЭКОХИМ" по ТУ 9452-046-23050963-2007: вариант исполнения: ЭКОХИМ -МП (вид 124540), 2022 года выпуска
2.Дозаторы пипеточные "ЭКРОС" и "ЭКОХИМ" по ТУ 9452-046-23050963-2007: вариант исполнения: ЭКОХИМ -МП (вид 124540), 2022 года выпуска
3.Дозаторы пипеточные "ЭКРОС" и "ЭКОХИМ" по ТУ 9452-046-23050963-2007: вариант исполнения: ЭКОХИМ -МП (вид 124540), 2022 года выпуска</t>
  </si>
  <si>
    <t>0873400003922000508_358372</t>
  </si>
  <si>
    <t>ООО "ФАРМ-ИНВЕСТ»</t>
  </si>
  <si>
    <t>Морозильники медицинские ММШ-350 «POZIS» по ТУ 9452-195-07503307-2008, 2022 год выпуска</t>
  </si>
  <si>
    <t>Росси</t>
  </si>
  <si>
    <t>0873400003922000532</t>
  </si>
  <si>
    <t>Центрифуга настольная с роторами для пробирок и
планшетов</t>
  </si>
  <si>
    <t>0873400003922000525_358372</t>
  </si>
  <si>
    <t>0873400003922000532_358372</t>
  </si>
  <si>
    <t>Центрифуга медицинская серии CM: CM-6MT,
в составе:
- Центрифуга - 1 шт.;
- Шнур питания - 1 шт. 
Принадлежности: 
- Ротор 6М - 1 шт. в комплекте с адаптерами - 12 шт.; 
- Ротор 6М.01 - 1 шт. в комплекте с адаптерами - 4 шт.;
- Ротор 6М.02 - 1 шт. в комплекте с адаптерами - 24 шт.;
- Ротор 6М.03 - 1 шт.;
- Ротор 6М.04 - 1 шт.;
- Ротор 6М.05 - 1 шт. в комплекте с адаптерами - 12 шт.;
- Ротор 6М.06 - 1 шт. в комплекте с адаптерами - 6 шт.;
- Ключ ротора/аварийного открытия - 1 шт.</t>
  </si>
  <si>
    <t>https://zakupki.gov.ru/epz/order/notice/ea20/view/common-info.html?regNumber=0873400003922000525</t>
  </si>
  <si>
    <t>https://zakupki.gov.ru/epz/order/notice/ea20/view/common-info.html?regNumber=0873400003922000532</t>
  </si>
  <si>
    <t>1970515020222000534</t>
  </si>
  <si>
    <t>0873400003922000538</t>
  </si>
  <si>
    <t>0873400003922000539</t>
  </si>
  <si>
    <t>https://zakupki.gov.ru/epz/order/notice/ea20/view/common-info.html?regNumber=0873400003922000508</t>
  </si>
  <si>
    <t>0873400003922000538_358372</t>
  </si>
  <si>
    <t>Система скрининговая «QSight 225MD UHPLC Screening System» для проведения исследований in vitro на клинических образцах методом масс-спектрометрической идентификации аналитов с применением тандемной масс-спектрометрии и ультра высокоэффективной жидкостной хроматографии</t>
  </si>
  <si>
    <t>0873400003922000541</t>
  </si>
  <si>
    <t>0873400003922000542</t>
  </si>
  <si>
    <t>0873400003922000543</t>
  </si>
  <si>
    <t>https://zakupki.gov.ru/epz/order/notice/ea20/view/common-info.html?regNumber=0873400003922000541</t>
  </si>
  <si>
    <t>https://zakupki.gov.ru/epz/order/notice/ea20/view/common-info.html?regNumber=0873400003922000542#</t>
  </si>
  <si>
    <t>0873400003922000541_358372</t>
  </si>
  <si>
    <t>ООО "Компания Хеликон"</t>
  </si>
  <si>
    <t>Флуориметр планшетный</t>
  </si>
  <si>
    <t>0873400003922000542_358372</t>
  </si>
  <si>
    <t xml:space="preserve">Центрифуга лабораторная </t>
  </si>
  <si>
    <t>Hangzhou Allsheng Instruments Co., Ltd.</t>
  </si>
  <si>
    <t>Микроцентрифуга с охлаждением 1848R в комплекте с ротором для микропланшет, ротором для микропробирок, Gyrozen</t>
  </si>
  <si>
    <t>Республика Корея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</si>
</sst>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6" applyNumberFormat="0" applyProtection="0">
      <alignment horizontal="left" vertical="top"/>
    </xf>
    <xf numFmtId="0" fontId="8" fillId="3" borderId="0" applyNumberFormat="0" applyBorder="0" applyAlignment="0" applyProtection="0"/>
  </cellStyleXfs>
  <cellXfs count="55">
    <xf numFmtId="0" fontId="0" fillId="0" borderId="0" xfId="0"/>
    <xf numFmtId="14" fontId="1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49" fontId="8" fillId="0" borderId="1" xfId="3" applyNumberForma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left" vertical="center"/>
    </xf>
    <xf numFmtId="4" fontId="2" fillId="0" borderId="7" xfId="0" applyNumberFormat="1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left" vertical="center"/>
    </xf>
    <xf numFmtId="4" fontId="2" fillId="2" borderId="7" xfId="0" applyNumberFormat="1" applyFont="1" applyFill="1" applyBorder="1" applyAlignment="1">
      <alignment horizontal="left" vertical="center"/>
    </xf>
    <xf numFmtId="4" fontId="2" fillId="2" borderId="5" xfId="0" applyNumberFormat="1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</cellXfs>
  <cellStyles count="4">
    <cellStyle name="Data" xfId="2" xr:uid="{00000000-0005-0000-0000-000000000000}"/>
    <cellStyle name="Гиперссылка" xfId="1" builtinId="8"/>
    <cellStyle name="Нейтральный" xfId="3" builtinId="2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akupki.gov.ru/epz/order/notice/ea20/view/common-info.html?regNumber=0873400003922000532" TargetMode="External"/><Relationship Id="rId2" Type="http://schemas.openxmlformats.org/officeDocument/2006/relationships/hyperlink" Target="https://zakupki.gov.ru/epz/contract/contractCard/common-info.html?reestrNumber=1970515020222000515" TargetMode="External"/><Relationship Id="rId1" Type="http://schemas.openxmlformats.org/officeDocument/2006/relationships/hyperlink" Target="https://zakupki.gov.ru/epz/contract/contractCard/common-info.html?reestrNumber=1970515020222000514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zakupki.gov.ru/epz/order/notice/ea20/view/common-info.html?regNumber=087340000392200050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8"/>
  <sheetViews>
    <sheetView tabSelected="1" view="pageBreakPreview" zoomScale="60" zoomScaleNormal="70" workbookViewId="0">
      <pane xSplit="1" ySplit="2" topLeftCell="B14" activePane="bottomRight" state="frozen"/>
      <selection pane="topRight" activeCell="F1" sqref="F1"/>
      <selection pane="bottomLeft" activeCell="A3" sqref="A3"/>
      <selection pane="bottomRight" activeCell="D23" sqref="D23"/>
    </sheetView>
  </sheetViews>
  <sheetFormatPr defaultColWidth="9.109375" defaultRowHeight="15.6" x14ac:dyDescent="0.3"/>
  <cols>
    <col min="1" max="1" width="26.6640625" style="9" customWidth="1"/>
    <col min="2" max="2" width="13" style="12" customWidth="1"/>
    <col min="3" max="3" width="18.5546875" style="9" customWidth="1"/>
    <col min="4" max="4" width="26.88671875" style="13" customWidth="1"/>
    <col min="5" max="5" width="27.44140625" style="11" customWidth="1"/>
    <col min="6" max="6" width="13.88671875" style="12" customWidth="1"/>
    <col min="7" max="7" width="32.88671875" style="9" customWidth="1"/>
    <col min="8" max="8" width="22.109375" style="11" customWidth="1"/>
    <col min="9" max="9" width="30.88671875" style="11" customWidth="1"/>
    <col min="10" max="10" width="21.44140625" style="9" customWidth="1"/>
    <col min="11" max="11" width="19.88671875" style="9" customWidth="1"/>
    <col min="12" max="12" width="26.33203125" style="9" customWidth="1"/>
    <col min="13" max="13" width="24" style="9" customWidth="1"/>
    <col min="14" max="14" width="19.88671875" style="11" customWidth="1"/>
    <col min="15" max="15" width="14.109375" style="11" customWidth="1"/>
    <col min="16" max="16" width="11.88671875" style="9" customWidth="1"/>
    <col min="17" max="18" width="9.109375" style="9" customWidth="1"/>
    <col min="19" max="19" width="19.44140625" style="9" customWidth="1"/>
    <col min="20" max="20" width="18.5546875" style="9" customWidth="1"/>
    <col min="21" max="21" width="17.109375" style="9" customWidth="1"/>
    <col min="22" max="22" width="16.33203125" style="9" customWidth="1"/>
    <col min="23" max="23" width="17.5546875" style="10" customWidth="1"/>
    <col min="24" max="24" width="21.44140625" style="11" customWidth="1"/>
    <col min="25" max="25" width="16.109375" style="12" customWidth="1"/>
    <col min="26" max="26" width="15.109375" style="12" customWidth="1"/>
    <col min="27" max="27" width="13.33203125" style="12" customWidth="1"/>
    <col min="28" max="28" width="16.6640625" style="11" customWidth="1"/>
    <col min="29" max="16384" width="9.109375" style="9"/>
  </cols>
  <sheetData>
    <row r="1" spans="1:28" s="19" customFormat="1" ht="103.5" customHeight="1" x14ac:dyDescent="0.3">
      <c r="A1" s="32" t="s">
        <v>13</v>
      </c>
      <c r="B1" s="32" t="s">
        <v>1</v>
      </c>
      <c r="C1" s="32" t="s">
        <v>55</v>
      </c>
      <c r="D1" s="32" t="s">
        <v>2</v>
      </c>
      <c r="E1" s="32" t="s">
        <v>6</v>
      </c>
      <c r="F1" s="32" t="s">
        <v>3</v>
      </c>
      <c r="G1" s="32" t="s">
        <v>4</v>
      </c>
      <c r="H1" s="32" t="s">
        <v>5</v>
      </c>
      <c r="I1" s="34" t="s">
        <v>43</v>
      </c>
      <c r="J1" s="34" t="s">
        <v>14</v>
      </c>
      <c r="K1" s="34" t="s">
        <v>15</v>
      </c>
      <c r="L1" s="34" t="s">
        <v>16</v>
      </c>
      <c r="M1" s="34" t="s">
        <v>34</v>
      </c>
      <c r="N1" s="32" t="s">
        <v>20</v>
      </c>
      <c r="O1" s="32" t="s">
        <v>19</v>
      </c>
      <c r="P1" s="34" t="s">
        <v>8</v>
      </c>
      <c r="Q1" s="34" t="s">
        <v>9</v>
      </c>
      <c r="R1" s="36" t="s">
        <v>21</v>
      </c>
      <c r="S1" s="36" t="s">
        <v>41</v>
      </c>
      <c r="T1" s="41" t="s">
        <v>42</v>
      </c>
      <c r="U1" s="42"/>
      <c r="V1" s="42"/>
      <c r="W1" s="43"/>
      <c r="X1" s="36" t="s">
        <v>46</v>
      </c>
      <c r="Y1" s="38" t="s">
        <v>26</v>
      </c>
      <c r="Z1" s="39"/>
      <c r="AA1" s="40"/>
      <c r="AB1" s="32" t="s">
        <v>32</v>
      </c>
    </row>
    <row r="2" spans="1:28" s="19" customFormat="1" ht="44.25" customHeight="1" x14ac:dyDescent="0.3">
      <c r="A2" s="33"/>
      <c r="B2" s="33"/>
      <c r="C2" s="33"/>
      <c r="D2" s="33"/>
      <c r="E2" s="33"/>
      <c r="F2" s="33"/>
      <c r="G2" s="33"/>
      <c r="H2" s="33"/>
      <c r="I2" s="35"/>
      <c r="J2" s="35"/>
      <c r="K2" s="35"/>
      <c r="L2" s="35"/>
      <c r="M2" s="35"/>
      <c r="N2" s="33"/>
      <c r="O2" s="33"/>
      <c r="P2" s="35"/>
      <c r="Q2" s="35"/>
      <c r="R2" s="37"/>
      <c r="S2" s="37"/>
      <c r="T2" s="20" t="s">
        <v>25</v>
      </c>
      <c r="U2" s="20" t="s">
        <v>10</v>
      </c>
      <c r="V2" s="20" t="s">
        <v>11</v>
      </c>
      <c r="W2" s="20" t="s">
        <v>12</v>
      </c>
      <c r="X2" s="37"/>
      <c r="Y2" s="18" t="s">
        <v>10</v>
      </c>
      <c r="Z2" s="18" t="s">
        <v>11</v>
      </c>
      <c r="AA2" s="18" t="s">
        <v>12</v>
      </c>
      <c r="AB2" s="33"/>
    </row>
    <row r="3" spans="1:28" s="19" customFormat="1" ht="202.8" x14ac:dyDescent="0.3">
      <c r="A3" s="22" t="s">
        <v>59</v>
      </c>
      <c r="B3" s="1">
        <v>44770</v>
      </c>
      <c r="C3" s="21" t="s">
        <v>48</v>
      </c>
      <c r="D3" s="22" t="s">
        <v>115</v>
      </c>
      <c r="E3" s="23" t="s">
        <v>116</v>
      </c>
      <c r="F3" s="1">
        <v>44802</v>
      </c>
      <c r="G3" s="21" t="s">
        <v>117</v>
      </c>
      <c r="H3" s="24" t="s">
        <v>118</v>
      </c>
      <c r="I3" s="24" t="s">
        <v>44</v>
      </c>
      <c r="J3" s="25">
        <v>116722400</v>
      </c>
      <c r="K3" s="25">
        <v>116722398</v>
      </c>
      <c r="L3" s="20">
        <f t="shared" ref="L3:M22" si="0">K3</f>
        <v>116722398</v>
      </c>
      <c r="M3" s="20">
        <f t="shared" si="0"/>
        <v>116722398</v>
      </c>
      <c r="N3" s="24" t="s">
        <v>119</v>
      </c>
      <c r="O3" s="24" t="s">
        <v>120</v>
      </c>
      <c r="P3" s="21">
        <v>0</v>
      </c>
      <c r="Q3" s="21">
        <v>100</v>
      </c>
      <c r="R3" s="21" t="s">
        <v>30</v>
      </c>
      <c r="S3" s="27">
        <f>K3/T3</f>
        <v>3890746.6</v>
      </c>
      <c r="T3" s="25">
        <f t="shared" ref="T3:T35" si="1">U3+V3+W3</f>
        <v>30</v>
      </c>
      <c r="U3" s="25">
        <v>30</v>
      </c>
      <c r="V3" s="25"/>
      <c r="W3" s="25"/>
      <c r="X3" s="24">
        <v>11</v>
      </c>
      <c r="Y3" s="1">
        <v>44866</v>
      </c>
      <c r="Z3" s="1"/>
      <c r="AA3" s="1"/>
      <c r="AB3" s="24" t="s">
        <v>33</v>
      </c>
    </row>
    <row r="4" spans="1:28" s="19" customFormat="1" ht="78" x14ac:dyDescent="0.3">
      <c r="A4" s="22" t="s">
        <v>67</v>
      </c>
      <c r="B4" s="1">
        <v>44771</v>
      </c>
      <c r="C4" s="21" t="s">
        <v>48</v>
      </c>
      <c r="D4" s="22"/>
      <c r="E4" s="23"/>
      <c r="F4" s="1">
        <v>44795</v>
      </c>
      <c r="G4" s="22" t="s">
        <v>100</v>
      </c>
      <c r="H4" s="24" t="s">
        <v>101</v>
      </c>
      <c r="I4" s="24" t="s">
        <v>51</v>
      </c>
      <c r="J4" s="25">
        <v>142105950</v>
      </c>
      <c r="K4" s="25">
        <v>142105950</v>
      </c>
      <c r="L4" s="20">
        <f t="shared" si="0"/>
        <v>142105950</v>
      </c>
      <c r="M4" s="20">
        <f t="shared" si="0"/>
        <v>142105950</v>
      </c>
      <c r="N4" s="24" t="s">
        <v>102</v>
      </c>
      <c r="O4" s="24" t="s">
        <v>103</v>
      </c>
      <c r="P4" s="21">
        <v>0</v>
      </c>
      <c r="Q4" s="21">
        <v>100</v>
      </c>
      <c r="R4" s="21" t="s">
        <v>30</v>
      </c>
      <c r="S4" s="27">
        <f>K4/T4</f>
        <v>6766950</v>
      </c>
      <c r="T4" s="25">
        <f t="shared" si="1"/>
        <v>21</v>
      </c>
      <c r="U4" s="25">
        <v>21</v>
      </c>
      <c r="V4" s="25"/>
      <c r="W4" s="25"/>
      <c r="X4" s="24">
        <v>11</v>
      </c>
      <c r="Y4" s="1">
        <v>44866</v>
      </c>
      <c r="Z4" s="1"/>
      <c r="AA4" s="1"/>
      <c r="AB4" s="24" t="s">
        <v>33</v>
      </c>
    </row>
    <row r="5" spans="1:28" s="19" customFormat="1" ht="78" x14ac:dyDescent="0.3">
      <c r="A5" s="22" t="s">
        <v>66</v>
      </c>
      <c r="B5" s="1">
        <v>44771</v>
      </c>
      <c r="C5" s="21" t="s">
        <v>48</v>
      </c>
      <c r="D5" s="22" t="s">
        <v>40</v>
      </c>
      <c r="E5" s="23" t="s">
        <v>40</v>
      </c>
      <c r="F5" s="1"/>
      <c r="G5" s="22"/>
      <c r="H5" s="24"/>
      <c r="I5" s="24" t="s">
        <v>52</v>
      </c>
      <c r="J5" s="25"/>
      <c r="K5" s="25"/>
      <c r="L5" s="20">
        <f t="shared" si="0"/>
        <v>0</v>
      </c>
      <c r="M5" s="20">
        <f t="shared" si="0"/>
        <v>0</v>
      </c>
      <c r="N5" s="24"/>
      <c r="O5" s="24"/>
      <c r="P5" s="21"/>
      <c r="Q5" s="21"/>
      <c r="R5" s="21" t="s">
        <v>30</v>
      </c>
      <c r="S5" s="27">
        <f>K5/T5</f>
        <v>0</v>
      </c>
      <c r="T5" s="25">
        <f t="shared" si="1"/>
        <v>30</v>
      </c>
      <c r="U5" s="25">
        <v>30</v>
      </c>
      <c r="V5" s="25"/>
      <c r="W5" s="25"/>
      <c r="X5" s="24">
        <v>11</v>
      </c>
      <c r="Y5" s="1">
        <v>44866</v>
      </c>
      <c r="Z5" s="1"/>
      <c r="AA5" s="1"/>
      <c r="AB5" s="24"/>
    </row>
    <row r="6" spans="1:28" s="19" customFormat="1" ht="46.8" x14ac:dyDescent="0.3">
      <c r="A6" s="22" t="s">
        <v>65</v>
      </c>
      <c r="B6" s="1">
        <v>44771</v>
      </c>
      <c r="C6" s="21" t="s">
        <v>48</v>
      </c>
      <c r="D6" s="22"/>
      <c r="E6" s="23"/>
      <c r="F6" s="1">
        <v>44795</v>
      </c>
      <c r="G6" s="22" t="s">
        <v>104</v>
      </c>
      <c r="H6" s="24" t="s">
        <v>97</v>
      </c>
      <c r="I6" s="24" t="s">
        <v>50</v>
      </c>
      <c r="J6" s="25">
        <v>417285</v>
      </c>
      <c r="K6" s="25">
        <v>417285</v>
      </c>
      <c r="L6" s="20">
        <f t="shared" si="0"/>
        <v>417285</v>
      </c>
      <c r="M6" s="20">
        <f t="shared" si="0"/>
        <v>417285</v>
      </c>
      <c r="N6" s="24" t="s">
        <v>105</v>
      </c>
      <c r="O6" s="24" t="s">
        <v>99</v>
      </c>
      <c r="P6" s="21"/>
      <c r="Q6" s="21">
        <v>100</v>
      </c>
      <c r="R6" s="21" t="s">
        <v>30</v>
      </c>
      <c r="S6" s="27">
        <f>M6/T6</f>
        <v>12645</v>
      </c>
      <c r="T6" s="25">
        <f t="shared" si="1"/>
        <v>33</v>
      </c>
      <c r="U6" s="25">
        <v>33</v>
      </c>
      <c r="V6" s="25"/>
      <c r="W6" s="25"/>
      <c r="X6" s="24">
        <v>11</v>
      </c>
      <c r="Y6" s="1">
        <v>44866</v>
      </c>
      <c r="Z6" s="1"/>
      <c r="AA6" s="1"/>
      <c r="AB6" s="24" t="s">
        <v>33</v>
      </c>
    </row>
    <row r="7" spans="1:28" s="19" customFormat="1" ht="94.5" customHeight="1" x14ac:dyDescent="0.3">
      <c r="A7" s="22" t="s">
        <v>64</v>
      </c>
      <c r="B7" s="1">
        <v>44771</v>
      </c>
      <c r="C7" s="21" t="s">
        <v>48</v>
      </c>
      <c r="D7" s="22"/>
      <c r="E7" s="23"/>
      <c r="F7" s="1">
        <v>44795</v>
      </c>
      <c r="G7" s="22" t="s">
        <v>96</v>
      </c>
      <c r="H7" s="24" t="s">
        <v>97</v>
      </c>
      <c r="I7" s="24" t="s">
        <v>54</v>
      </c>
      <c r="J7" s="25">
        <v>2161520.5499999998</v>
      </c>
      <c r="K7" s="25">
        <v>2161520.46</v>
      </c>
      <c r="L7" s="20">
        <f t="shared" si="0"/>
        <v>2161520.46</v>
      </c>
      <c r="M7" s="20">
        <f t="shared" si="0"/>
        <v>2161520.46</v>
      </c>
      <c r="N7" s="24" t="s">
        <v>98</v>
      </c>
      <c r="O7" s="24" t="s">
        <v>99</v>
      </c>
      <c r="P7" s="21"/>
      <c r="Q7" s="21">
        <v>100</v>
      </c>
      <c r="R7" s="21" t="s">
        <v>30</v>
      </c>
      <c r="S7" s="27">
        <f>M7/T7</f>
        <v>98250.93</v>
      </c>
      <c r="T7" s="25">
        <f t="shared" si="1"/>
        <v>22</v>
      </c>
      <c r="U7" s="25">
        <v>22</v>
      </c>
      <c r="V7" s="25"/>
      <c r="W7" s="25"/>
      <c r="X7" s="24">
        <v>11</v>
      </c>
      <c r="Y7" s="1">
        <v>44866</v>
      </c>
      <c r="Z7" s="1"/>
      <c r="AA7" s="1"/>
      <c r="AB7" s="24" t="s">
        <v>33</v>
      </c>
    </row>
    <row r="8" spans="1:28" s="19" customFormat="1" ht="109.2" x14ac:dyDescent="0.3">
      <c r="A8" s="22" t="s">
        <v>68</v>
      </c>
      <c r="B8" s="1">
        <v>44775</v>
      </c>
      <c r="C8" s="21" t="s">
        <v>48</v>
      </c>
      <c r="D8" s="22"/>
      <c r="E8" s="23"/>
      <c r="F8" s="1">
        <v>44811</v>
      </c>
      <c r="G8" s="22" t="s">
        <v>127</v>
      </c>
      <c r="H8" s="24" t="s">
        <v>124</v>
      </c>
      <c r="I8" s="24" t="s">
        <v>57</v>
      </c>
      <c r="J8" s="25">
        <v>348110700</v>
      </c>
      <c r="K8" s="25">
        <v>348110700</v>
      </c>
      <c r="L8" s="20">
        <f t="shared" si="0"/>
        <v>348110700</v>
      </c>
      <c r="M8" s="20">
        <f t="shared" si="0"/>
        <v>348110700</v>
      </c>
      <c r="N8" s="24" t="s">
        <v>128</v>
      </c>
      <c r="O8" s="24" t="s">
        <v>31</v>
      </c>
      <c r="P8" s="21">
        <v>0</v>
      </c>
      <c r="Q8" s="21">
        <v>100</v>
      </c>
      <c r="R8" s="21" t="s">
        <v>30</v>
      </c>
      <c r="S8" s="27">
        <f>K8/T8</f>
        <v>16576700</v>
      </c>
      <c r="T8" s="25">
        <f t="shared" si="1"/>
        <v>21</v>
      </c>
      <c r="U8" s="25">
        <v>21</v>
      </c>
      <c r="V8" s="25"/>
      <c r="W8" s="25"/>
      <c r="X8" s="24">
        <v>11</v>
      </c>
      <c r="Y8" s="1">
        <v>44866</v>
      </c>
      <c r="Z8" s="1"/>
      <c r="AA8" s="1"/>
      <c r="AB8" s="24" t="s">
        <v>33</v>
      </c>
    </row>
    <row r="9" spans="1:28" s="19" customFormat="1" ht="94.5" customHeight="1" x14ac:dyDescent="0.3">
      <c r="A9" s="22" t="s">
        <v>69</v>
      </c>
      <c r="B9" s="1">
        <v>44775</v>
      </c>
      <c r="C9" s="21" t="s">
        <v>48</v>
      </c>
      <c r="D9" s="22" t="s">
        <v>36</v>
      </c>
      <c r="E9" s="23" t="s">
        <v>36</v>
      </c>
      <c r="F9" s="1" t="s">
        <v>36</v>
      </c>
      <c r="G9" s="1" t="s">
        <v>36</v>
      </c>
      <c r="H9" s="24" t="s">
        <v>36</v>
      </c>
      <c r="I9" s="24" t="s">
        <v>62</v>
      </c>
      <c r="J9" s="22" t="s">
        <v>36</v>
      </c>
      <c r="K9" s="22" t="s">
        <v>36</v>
      </c>
      <c r="L9" s="22" t="s">
        <v>36</v>
      </c>
      <c r="M9" s="22" t="s">
        <v>36</v>
      </c>
      <c r="N9" s="22" t="s">
        <v>36</v>
      </c>
      <c r="O9" s="22" t="s">
        <v>36</v>
      </c>
      <c r="P9" s="22" t="s">
        <v>36</v>
      </c>
      <c r="Q9" s="22" t="s">
        <v>36</v>
      </c>
      <c r="R9" s="21" t="s">
        <v>30</v>
      </c>
      <c r="S9" s="27" t="e">
        <f>K9/T9</f>
        <v>#VALUE!</v>
      </c>
      <c r="T9" s="25">
        <f t="shared" si="1"/>
        <v>22</v>
      </c>
      <c r="U9" s="25">
        <v>22</v>
      </c>
      <c r="V9" s="25"/>
      <c r="W9" s="25"/>
      <c r="X9" s="24">
        <v>11</v>
      </c>
      <c r="Y9" s="1">
        <v>44866</v>
      </c>
      <c r="Z9" s="1"/>
      <c r="AA9" s="1"/>
      <c r="AB9" s="24"/>
    </row>
    <row r="10" spans="1:28" s="19" customFormat="1" ht="213.75" customHeight="1" x14ac:dyDescent="0.3">
      <c r="A10" s="22" t="s">
        <v>76</v>
      </c>
      <c r="B10" s="1">
        <v>44775</v>
      </c>
      <c r="C10" s="21" t="s">
        <v>48</v>
      </c>
      <c r="D10" s="22" t="s">
        <v>36</v>
      </c>
      <c r="E10" s="22" t="s">
        <v>36</v>
      </c>
      <c r="F10" s="22" t="s">
        <v>36</v>
      </c>
      <c r="G10" s="22" t="s">
        <v>36</v>
      </c>
      <c r="H10" s="22" t="s">
        <v>36</v>
      </c>
      <c r="I10" s="24" t="s">
        <v>61</v>
      </c>
      <c r="J10" s="26" t="s">
        <v>36</v>
      </c>
      <c r="K10" s="25" t="s">
        <v>36</v>
      </c>
      <c r="L10" s="20" t="str">
        <f t="shared" si="0"/>
        <v>нет заявок</v>
      </c>
      <c r="M10" s="20" t="str">
        <f t="shared" si="0"/>
        <v>нет заявок</v>
      </c>
      <c r="N10" s="24" t="s">
        <v>36</v>
      </c>
      <c r="O10" s="24" t="s">
        <v>36</v>
      </c>
      <c r="P10" s="24" t="s">
        <v>36</v>
      </c>
      <c r="Q10" s="24" t="s">
        <v>36</v>
      </c>
      <c r="R10" s="17" t="s">
        <v>30</v>
      </c>
      <c r="S10" s="27" t="s">
        <v>36</v>
      </c>
      <c r="T10" s="25">
        <f t="shared" si="1"/>
        <v>1</v>
      </c>
      <c r="U10" s="25">
        <v>1</v>
      </c>
      <c r="V10" s="25"/>
      <c r="W10" s="25"/>
      <c r="X10" s="24">
        <v>1</v>
      </c>
      <c r="Y10" s="1">
        <v>44866</v>
      </c>
      <c r="Z10" s="1"/>
      <c r="AA10" s="1"/>
      <c r="AB10" s="24"/>
    </row>
    <row r="11" spans="1:28" s="19" customFormat="1" ht="31.2" x14ac:dyDescent="0.3">
      <c r="A11" s="22" t="s">
        <v>75</v>
      </c>
      <c r="B11" s="1">
        <v>44775</v>
      </c>
      <c r="C11" s="21" t="s">
        <v>48</v>
      </c>
      <c r="D11" s="22" t="s">
        <v>36</v>
      </c>
      <c r="E11" s="22" t="s">
        <v>36</v>
      </c>
      <c r="F11" s="22" t="s">
        <v>36</v>
      </c>
      <c r="G11" s="22" t="s">
        <v>36</v>
      </c>
      <c r="H11" s="22" t="s">
        <v>36</v>
      </c>
      <c r="I11" s="24" t="s">
        <v>63</v>
      </c>
      <c r="J11" s="26" t="s">
        <v>36</v>
      </c>
      <c r="K11" s="25" t="s">
        <v>36</v>
      </c>
      <c r="L11" s="20" t="str">
        <f t="shared" si="0"/>
        <v>нет заявок</v>
      </c>
      <c r="M11" s="20" t="str">
        <f t="shared" si="0"/>
        <v>нет заявок</v>
      </c>
      <c r="N11" s="24" t="s">
        <v>36</v>
      </c>
      <c r="O11" s="24" t="s">
        <v>36</v>
      </c>
      <c r="P11" s="24" t="s">
        <v>36</v>
      </c>
      <c r="Q11" s="24" t="s">
        <v>36</v>
      </c>
      <c r="R11" s="21" t="s">
        <v>30</v>
      </c>
      <c r="S11" s="27" t="s">
        <v>36</v>
      </c>
      <c r="T11" s="25">
        <f t="shared" si="1"/>
        <v>1</v>
      </c>
      <c r="U11" s="25">
        <v>1</v>
      </c>
      <c r="V11" s="25"/>
      <c r="W11" s="25"/>
      <c r="X11" s="24">
        <v>1</v>
      </c>
      <c r="Y11" s="1">
        <v>44866</v>
      </c>
      <c r="Z11" s="1"/>
      <c r="AA11" s="1"/>
      <c r="AB11" s="24"/>
    </row>
    <row r="12" spans="1:28" s="19" customFormat="1" x14ac:dyDescent="0.3">
      <c r="A12" s="22" t="s">
        <v>85</v>
      </c>
      <c r="B12" s="1">
        <v>44777</v>
      </c>
      <c r="C12" s="21" t="s">
        <v>48</v>
      </c>
      <c r="D12" s="22" t="s">
        <v>36</v>
      </c>
      <c r="E12" s="23" t="s">
        <v>36</v>
      </c>
      <c r="F12" s="1" t="s">
        <v>36</v>
      </c>
      <c r="G12" s="22" t="s">
        <v>36</v>
      </c>
      <c r="H12" s="24" t="s">
        <v>36</v>
      </c>
      <c r="I12" s="24" t="s">
        <v>70</v>
      </c>
      <c r="J12" s="25" t="s">
        <v>36</v>
      </c>
      <c r="K12" s="25" t="s">
        <v>36</v>
      </c>
      <c r="L12" s="20" t="s">
        <v>36</v>
      </c>
      <c r="M12" s="20" t="s">
        <v>36</v>
      </c>
      <c r="N12" s="24" t="s">
        <v>36</v>
      </c>
      <c r="O12" s="24" t="s">
        <v>36</v>
      </c>
      <c r="P12" s="21" t="s">
        <v>36</v>
      </c>
      <c r="Q12" s="21" t="s">
        <v>36</v>
      </c>
      <c r="R12" s="21" t="s">
        <v>30</v>
      </c>
      <c r="S12" s="28" t="e">
        <f>K12/T12</f>
        <v>#VALUE!</v>
      </c>
      <c r="T12" s="25">
        <f t="shared" si="1"/>
        <v>1</v>
      </c>
      <c r="U12" s="25">
        <v>1</v>
      </c>
      <c r="V12" s="25"/>
      <c r="W12" s="25"/>
      <c r="X12" s="24">
        <v>1</v>
      </c>
      <c r="Y12" s="1">
        <v>44866</v>
      </c>
      <c r="Z12" s="1"/>
      <c r="AA12" s="1"/>
      <c r="AB12" s="24"/>
    </row>
    <row r="13" spans="1:28" s="19" customFormat="1" ht="31.2" x14ac:dyDescent="0.3">
      <c r="A13" s="22" t="s">
        <v>84</v>
      </c>
      <c r="B13" s="1">
        <v>44777</v>
      </c>
      <c r="C13" s="21" t="s">
        <v>48</v>
      </c>
      <c r="D13" s="22" t="s">
        <v>36</v>
      </c>
      <c r="E13" s="23" t="s">
        <v>36</v>
      </c>
      <c r="F13" s="1" t="s">
        <v>36</v>
      </c>
      <c r="G13" s="22" t="s">
        <v>36</v>
      </c>
      <c r="H13" s="24" t="s">
        <v>36</v>
      </c>
      <c r="I13" s="24" t="s">
        <v>60</v>
      </c>
      <c r="J13" s="25" t="s">
        <v>36</v>
      </c>
      <c r="K13" s="25" t="s">
        <v>36</v>
      </c>
      <c r="L13" s="20" t="s">
        <v>36</v>
      </c>
      <c r="M13" s="20" t="s">
        <v>36</v>
      </c>
      <c r="N13" s="24" t="s">
        <v>36</v>
      </c>
      <c r="O13" s="24" t="s">
        <v>36</v>
      </c>
      <c r="P13" s="21" t="s">
        <v>36</v>
      </c>
      <c r="Q13" s="21" t="s">
        <v>36</v>
      </c>
      <c r="R13" s="21" t="s">
        <v>30</v>
      </c>
      <c r="S13" s="27" t="e">
        <f>K13/T13</f>
        <v>#VALUE!</v>
      </c>
      <c r="T13" s="25">
        <f t="shared" si="1"/>
        <v>1</v>
      </c>
      <c r="U13" s="25">
        <v>1</v>
      </c>
      <c r="V13" s="25"/>
      <c r="W13" s="25"/>
      <c r="X13" s="24">
        <v>1</v>
      </c>
      <c r="Y13" s="1">
        <v>44866</v>
      </c>
      <c r="Z13" s="1"/>
      <c r="AA13" s="1"/>
      <c r="AB13" s="24"/>
    </row>
    <row r="14" spans="1:28" s="19" customFormat="1" ht="31.2" x14ac:dyDescent="0.3">
      <c r="A14" s="22" t="s">
        <v>83</v>
      </c>
      <c r="B14" s="1">
        <v>44777</v>
      </c>
      <c r="C14" s="21" t="s">
        <v>48</v>
      </c>
      <c r="D14" s="22" t="s">
        <v>36</v>
      </c>
      <c r="E14" s="23" t="s">
        <v>36</v>
      </c>
      <c r="F14" s="1" t="s">
        <v>36</v>
      </c>
      <c r="G14" s="21" t="s">
        <v>36</v>
      </c>
      <c r="H14" s="24" t="s">
        <v>36</v>
      </c>
      <c r="I14" s="24" t="s">
        <v>47</v>
      </c>
      <c r="J14" s="25" t="s">
        <v>36</v>
      </c>
      <c r="K14" s="25" t="s">
        <v>36</v>
      </c>
      <c r="L14" s="20" t="s">
        <v>36</v>
      </c>
      <c r="M14" s="20" t="s">
        <v>36</v>
      </c>
      <c r="N14" s="24" t="s">
        <v>36</v>
      </c>
      <c r="O14" s="24" t="s">
        <v>36</v>
      </c>
      <c r="P14" s="21" t="s">
        <v>36</v>
      </c>
      <c r="Q14" s="21" t="s">
        <v>36</v>
      </c>
      <c r="R14" s="21" t="s">
        <v>30</v>
      </c>
      <c r="S14" s="27" t="e">
        <f>M14/T14</f>
        <v>#VALUE!</v>
      </c>
      <c r="T14" s="25">
        <f t="shared" si="1"/>
        <v>48</v>
      </c>
      <c r="U14" s="25">
        <v>48</v>
      </c>
      <c r="V14" s="25"/>
      <c r="W14" s="25"/>
      <c r="X14" s="24">
        <v>11</v>
      </c>
      <c r="Y14" s="1">
        <v>44866</v>
      </c>
      <c r="Z14" s="1"/>
      <c r="AA14" s="1"/>
      <c r="AB14" s="24"/>
    </row>
    <row r="15" spans="1:28" s="19" customFormat="1" ht="63.75" customHeight="1" x14ac:dyDescent="0.3">
      <c r="A15" s="22" t="s">
        <v>82</v>
      </c>
      <c r="B15" s="1">
        <v>44777</v>
      </c>
      <c r="C15" s="21" t="s">
        <v>48</v>
      </c>
      <c r="D15" s="22" t="s">
        <v>121</v>
      </c>
      <c r="E15" s="23" t="s">
        <v>122</v>
      </c>
      <c r="F15" s="1">
        <v>44803</v>
      </c>
      <c r="G15" s="22" t="s">
        <v>123</v>
      </c>
      <c r="H15" s="24" t="s">
        <v>124</v>
      </c>
      <c r="I15" s="24" t="s">
        <v>56</v>
      </c>
      <c r="J15" s="25">
        <v>39679508.700000003</v>
      </c>
      <c r="K15" s="25">
        <v>39679508.700000003</v>
      </c>
      <c r="L15" s="20">
        <f t="shared" si="0"/>
        <v>39679508.700000003</v>
      </c>
      <c r="M15" s="20">
        <f t="shared" si="0"/>
        <v>39679508.700000003</v>
      </c>
      <c r="N15" s="24" t="s">
        <v>125</v>
      </c>
      <c r="O15" s="24" t="s">
        <v>126</v>
      </c>
      <c r="P15" s="21">
        <v>0</v>
      </c>
      <c r="Q15" s="21">
        <v>100</v>
      </c>
      <c r="R15" s="21" t="s">
        <v>30</v>
      </c>
      <c r="S15" s="27">
        <f t="shared" ref="S15:S27" si="2">K15/T15</f>
        <v>39679508.700000003</v>
      </c>
      <c r="T15" s="25">
        <f t="shared" si="1"/>
        <v>1</v>
      </c>
      <c r="U15" s="25">
        <v>1</v>
      </c>
      <c r="V15" s="25"/>
      <c r="W15" s="25"/>
      <c r="X15" s="24">
        <v>1</v>
      </c>
      <c r="Y15" s="1">
        <v>44866</v>
      </c>
      <c r="Z15" s="1"/>
      <c r="AA15" s="1"/>
      <c r="AB15" s="24" t="s">
        <v>33</v>
      </c>
    </row>
    <row r="16" spans="1:28" s="19" customFormat="1" ht="63" customHeight="1" x14ac:dyDescent="0.3">
      <c r="A16" s="22" t="s">
        <v>81</v>
      </c>
      <c r="B16" s="1">
        <v>44777</v>
      </c>
      <c r="C16" s="21" t="s">
        <v>48</v>
      </c>
      <c r="D16" s="22" t="s">
        <v>36</v>
      </c>
      <c r="E16" s="23" t="s">
        <v>36</v>
      </c>
      <c r="F16" s="1" t="s">
        <v>36</v>
      </c>
      <c r="G16" s="21" t="s">
        <v>36</v>
      </c>
      <c r="H16" s="24" t="s">
        <v>36</v>
      </c>
      <c r="I16" s="24" t="s">
        <v>73</v>
      </c>
      <c r="J16" s="25" t="s">
        <v>36</v>
      </c>
      <c r="K16" s="25" t="s">
        <v>36</v>
      </c>
      <c r="L16" s="20" t="s">
        <v>36</v>
      </c>
      <c r="M16" s="20" t="s">
        <v>36</v>
      </c>
      <c r="N16" s="24" t="s">
        <v>36</v>
      </c>
      <c r="O16" s="24" t="s">
        <v>36</v>
      </c>
      <c r="P16" s="21" t="s">
        <v>36</v>
      </c>
      <c r="Q16" s="21" t="s">
        <v>36</v>
      </c>
      <c r="R16" s="21" t="s">
        <v>30</v>
      </c>
      <c r="S16" s="28" t="e">
        <f t="shared" si="2"/>
        <v>#VALUE!</v>
      </c>
      <c r="T16" s="25">
        <f t="shared" si="1"/>
        <v>11</v>
      </c>
      <c r="U16" s="25">
        <v>11</v>
      </c>
      <c r="V16" s="25"/>
      <c r="W16" s="25"/>
      <c r="X16" s="24">
        <v>11</v>
      </c>
      <c r="Y16" s="1">
        <v>44866</v>
      </c>
      <c r="Z16" s="1"/>
      <c r="AA16" s="1"/>
      <c r="AB16" s="24"/>
    </row>
    <row r="17" spans="1:28" s="19" customFormat="1" ht="202.8" x14ac:dyDescent="0.3">
      <c r="A17" s="22" t="s">
        <v>80</v>
      </c>
      <c r="B17" s="1">
        <v>44777</v>
      </c>
      <c r="C17" s="21" t="s">
        <v>48</v>
      </c>
      <c r="D17" s="22"/>
      <c r="E17" s="23"/>
      <c r="F17" s="1">
        <v>44802</v>
      </c>
      <c r="G17" s="21" t="s">
        <v>112</v>
      </c>
      <c r="H17" s="24" t="s">
        <v>113</v>
      </c>
      <c r="I17" s="24" t="s">
        <v>72</v>
      </c>
      <c r="J17" s="25">
        <v>10835550</v>
      </c>
      <c r="K17" s="25">
        <v>10835550</v>
      </c>
      <c r="L17" s="20">
        <f t="shared" si="0"/>
        <v>10835550</v>
      </c>
      <c r="M17" s="20">
        <f t="shared" si="0"/>
        <v>10835550</v>
      </c>
      <c r="N17" s="24" t="s">
        <v>114</v>
      </c>
      <c r="O17" s="24" t="s">
        <v>28</v>
      </c>
      <c r="P17" s="21">
        <v>100</v>
      </c>
      <c r="Q17" s="21">
        <v>0</v>
      </c>
      <c r="R17" s="21" t="s">
        <v>30</v>
      </c>
      <c r="S17" s="28">
        <f t="shared" si="2"/>
        <v>985050</v>
      </c>
      <c r="T17" s="25">
        <f t="shared" si="1"/>
        <v>11</v>
      </c>
      <c r="U17" s="25">
        <v>11</v>
      </c>
      <c r="V17" s="25"/>
      <c r="W17" s="25"/>
      <c r="X17" s="24">
        <v>11</v>
      </c>
      <c r="Y17" s="1">
        <v>44866</v>
      </c>
      <c r="Z17" s="1"/>
      <c r="AA17" s="1"/>
      <c r="AB17" s="24" t="s">
        <v>33</v>
      </c>
    </row>
    <row r="18" spans="1:28" s="19" customFormat="1" ht="70.5" customHeight="1" x14ac:dyDescent="0.3">
      <c r="A18" s="22" t="s">
        <v>79</v>
      </c>
      <c r="B18" s="1">
        <v>44777</v>
      </c>
      <c r="C18" s="21" t="s">
        <v>48</v>
      </c>
      <c r="D18" s="22"/>
      <c r="E18" s="23"/>
      <c r="F18" s="1">
        <v>44802</v>
      </c>
      <c r="G18" s="21" t="s">
        <v>109</v>
      </c>
      <c r="H18" s="24" t="s">
        <v>110</v>
      </c>
      <c r="I18" s="24" t="s">
        <v>71</v>
      </c>
      <c r="J18" s="25">
        <v>1485671.22</v>
      </c>
      <c r="K18" s="25">
        <v>1485671.22</v>
      </c>
      <c r="L18" s="20">
        <f t="shared" si="0"/>
        <v>1485671.22</v>
      </c>
      <c r="M18" s="20">
        <f t="shared" si="0"/>
        <v>1485671.22</v>
      </c>
      <c r="N18" s="24" t="s">
        <v>111</v>
      </c>
      <c r="O18" s="24" t="s">
        <v>28</v>
      </c>
      <c r="P18" s="21">
        <v>100</v>
      </c>
      <c r="Q18" s="21">
        <v>0</v>
      </c>
      <c r="R18" s="21" t="s">
        <v>30</v>
      </c>
      <c r="S18" s="28">
        <f t="shared" si="2"/>
        <v>45020.34</v>
      </c>
      <c r="T18" s="25">
        <f t="shared" si="1"/>
        <v>33</v>
      </c>
      <c r="U18" s="25">
        <v>33</v>
      </c>
      <c r="V18" s="25"/>
      <c r="W18" s="25"/>
      <c r="X18" s="24">
        <v>11</v>
      </c>
      <c r="Y18" s="1">
        <v>44866</v>
      </c>
      <c r="Z18" s="1"/>
      <c r="AA18" s="1"/>
      <c r="AB18" s="24" t="s">
        <v>33</v>
      </c>
    </row>
    <row r="19" spans="1:28" s="19" customFormat="1" ht="81" customHeight="1" x14ac:dyDescent="0.3">
      <c r="A19" s="22" t="s">
        <v>78</v>
      </c>
      <c r="B19" s="1">
        <v>44778</v>
      </c>
      <c r="C19" s="21" t="s">
        <v>48</v>
      </c>
      <c r="D19" s="22" t="s">
        <v>36</v>
      </c>
      <c r="E19" s="23" t="s">
        <v>36</v>
      </c>
      <c r="F19" s="1" t="s">
        <v>36</v>
      </c>
      <c r="G19" s="21" t="s">
        <v>36</v>
      </c>
      <c r="H19" s="24" t="s">
        <v>36</v>
      </c>
      <c r="I19" s="24" t="s">
        <v>77</v>
      </c>
      <c r="J19" s="25" t="s">
        <v>36</v>
      </c>
      <c r="K19" s="25" t="s">
        <v>36</v>
      </c>
      <c r="L19" s="20" t="s">
        <v>36</v>
      </c>
      <c r="M19" s="20" t="s">
        <v>36</v>
      </c>
      <c r="N19" s="24" t="s">
        <v>36</v>
      </c>
      <c r="O19" s="24" t="s">
        <v>36</v>
      </c>
      <c r="P19" s="21" t="s">
        <v>36</v>
      </c>
      <c r="Q19" s="21" t="s">
        <v>36</v>
      </c>
      <c r="R19" s="21" t="s">
        <v>30</v>
      </c>
      <c r="S19" s="28" t="e">
        <f t="shared" si="2"/>
        <v>#VALUE!</v>
      </c>
      <c r="T19" s="25">
        <f t="shared" si="1"/>
        <v>0</v>
      </c>
      <c r="U19" s="25"/>
      <c r="V19" s="29"/>
      <c r="W19" s="25"/>
      <c r="X19" s="24"/>
      <c r="Y19" s="1"/>
      <c r="Z19" s="1"/>
      <c r="AA19" s="1"/>
      <c r="AB19" s="24"/>
    </row>
    <row r="20" spans="1:28" s="19" customFormat="1" ht="75.75" customHeight="1" x14ac:dyDescent="0.3">
      <c r="A20" s="22" t="s">
        <v>86</v>
      </c>
      <c r="B20" s="1">
        <v>44783</v>
      </c>
      <c r="C20" s="21" t="s">
        <v>48</v>
      </c>
      <c r="D20" s="22" t="s">
        <v>139</v>
      </c>
      <c r="E20" s="23" t="s">
        <v>140</v>
      </c>
      <c r="F20" s="1">
        <v>44813</v>
      </c>
      <c r="G20" s="21" t="s">
        <v>145</v>
      </c>
      <c r="H20" s="24" t="s">
        <v>101</v>
      </c>
      <c r="I20" s="24" t="s">
        <v>87</v>
      </c>
      <c r="J20" s="25">
        <v>564300000</v>
      </c>
      <c r="K20" s="25">
        <v>564300000</v>
      </c>
      <c r="L20" s="20">
        <f t="shared" si="0"/>
        <v>564300000</v>
      </c>
      <c r="M20" s="20">
        <f t="shared" si="0"/>
        <v>564300000</v>
      </c>
      <c r="N20" s="24" t="s">
        <v>138</v>
      </c>
      <c r="O20" s="24" t="s">
        <v>103</v>
      </c>
      <c r="P20" s="21">
        <v>0</v>
      </c>
      <c r="Q20" s="21">
        <v>100</v>
      </c>
      <c r="R20" s="21" t="s">
        <v>30</v>
      </c>
      <c r="S20" s="28">
        <f t="shared" si="2"/>
        <v>37620000</v>
      </c>
      <c r="T20" s="25">
        <f t="shared" si="1"/>
        <v>15</v>
      </c>
      <c r="U20" s="25">
        <v>15</v>
      </c>
      <c r="V20" s="25"/>
      <c r="W20" s="25"/>
      <c r="X20" s="24">
        <v>11</v>
      </c>
      <c r="Y20" s="1">
        <v>44896</v>
      </c>
      <c r="Z20" s="1"/>
      <c r="AA20" s="1"/>
      <c r="AB20" s="24" t="s">
        <v>33</v>
      </c>
    </row>
    <row r="21" spans="1:28" s="19" customFormat="1" ht="124.8" x14ac:dyDescent="0.3">
      <c r="A21" s="22" t="s">
        <v>88</v>
      </c>
      <c r="B21" s="30">
        <v>44778</v>
      </c>
      <c r="C21" s="21" t="s">
        <v>48</v>
      </c>
      <c r="D21" s="22" t="s">
        <v>141</v>
      </c>
      <c r="E21" s="24" t="s">
        <v>142</v>
      </c>
      <c r="F21" s="1">
        <v>44813</v>
      </c>
      <c r="G21" s="21" t="s">
        <v>146</v>
      </c>
      <c r="H21" s="24" t="s">
        <v>147</v>
      </c>
      <c r="I21" s="24" t="s">
        <v>61</v>
      </c>
      <c r="J21" s="25">
        <v>10398961</v>
      </c>
      <c r="K21" s="25">
        <v>10398961</v>
      </c>
      <c r="L21" s="20">
        <f t="shared" si="0"/>
        <v>10398961</v>
      </c>
      <c r="M21" s="20">
        <f t="shared" si="0"/>
        <v>10398961</v>
      </c>
      <c r="N21" s="17" t="s">
        <v>148</v>
      </c>
      <c r="O21" s="24" t="s">
        <v>28</v>
      </c>
      <c r="P21" s="21">
        <v>100</v>
      </c>
      <c r="Q21" s="21">
        <v>0</v>
      </c>
      <c r="R21" s="17" t="s">
        <v>30</v>
      </c>
      <c r="S21" s="28">
        <f t="shared" si="2"/>
        <v>10398961</v>
      </c>
      <c r="T21" s="25">
        <f t="shared" si="1"/>
        <v>1</v>
      </c>
      <c r="U21" s="25">
        <v>1</v>
      </c>
      <c r="V21" s="25"/>
      <c r="W21" s="25"/>
      <c r="X21" s="24">
        <v>1</v>
      </c>
      <c r="Y21" s="1">
        <v>44866</v>
      </c>
      <c r="Z21" s="1"/>
      <c r="AA21" s="1"/>
      <c r="AB21" s="24" t="s">
        <v>33</v>
      </c>
    </row>
    <row r="22" spans="1:28" s="19" customFormat="1" ht="61.5" customHeight="1" x14ac:dyDescent="0.3">
      <c r="A22" s="22" t="s">
        <v>89</v>
      </c>
      <c r="B22" s="1">
        <v>44788</v>
      </c>
      <c r="C22" s="21" t="s">
        <v>48</v>
      </c>
      <c r="D22" s="22" t="s">
        <v>143</v>
      </c>
      <c r="E22" s="23" t="s">
        <v>144</v>
      </c>
      <c r="F22" s="1">
        <v>44810</v>
      </c>
      <c r="G22" s="22" t="s">
        <v>106</v>
      </c>
      <c r="H22" s="24" t="s">
        <v>107</v>
      </c>
      <c r="I22" s="24" t="s">
        <v>90</v>
      </c>
      <c r="J22" s="25">
        <v>93405823.840000004</v>
      </c>
      <c r="K22" s="25">
        <v>93405823.680000007</v>
      </c>
      <c r="L22" s="20">
        <f t="shared" si="0"/>
        <v>93405823.680000007</v>
      </c>
      <c r="M22" s="20">
        <f t="shared" si="0"/>
        <v>93405823.680000007</v>
      </c>
      <c r="N22" s="24" t="s">
        <v>108</v>
      </c>
      <c r="O22" s="24" t="s">
        <v>28</v>
      </c>
      <c r="P22" s="21">
        <v>100</v>
      </c>
      <c r="Q22" s="21">
        <v>0</v>
      </c>
      <c r="R22" s="21" t="s">
        <v>30</v>
      </c>
      <c r="S22" s="28">
        <f t="shared" si="2"/>
        <v>1945954.6600000001</v>
      </c>
      <c r="T22" s="25">
        <v>48</v>
      </c>
      <c r="U22" s="25">
        <v>48</v>
      </c>
      <c r="V22" s="25"/>
      <c r="W22" s="25"/>
      <c r="X22" s="24">
        <v>11</v>
      </c>
      <c r="Y22" s="1">
        <v>44866</v>
      </c>
      <c r="Z22" s="1"/>
      <c r="AA22" s="1"/>
      <c r="AB22" s="24" t="s">
        <v>33</v>
      </c>
    </row>
    <row r="23" spans="1:28" s="19" customFormat="1" ht="168" customHeight="1" x14ac:dyDescent="0.3">
      <c r="A23" s="22" t="s">
        <v>91</v>
      </c>
      <c r="B23" s="1">
        <v>44790</v>
      </c>
      <c r="C23" s="21" t="s">
        <v>48</v>
      </c>
      <c r="D23" s="22" t="s">
        <v>36</v>
      </c>
      <c r="E23" s="23" t="s">
        <v>36</v>
      </c>
      <c r="F23" s="1" t="s">
        <v>36</v>
      </c>
      <c r="G23" s="21" t="s">
        <v>36</v>
      </c>
      <c r="H23" s="24" t="s">
        <v>36</v>
      </c>
      <c r="I23" s="24" t="s">
        <v>94</v>
      </c>
      <c r="J23" s="25" t="s">
        <v>36</v>
      </c>
      <c r="K23" s="25" t="s">
        <v>36</v>
      </c>
      <c r="L23" s="20" t="s">
        <v>36</v>
      </c>
      <c r="M23" s="20" t="s">
        <v>36</v>
      </c>
      <c r="N23" s="24" t="s">
        <v>36</v>
      </c>
      <c r="O23" s="24" t="s">
        <v>36</v>
      </c>
      <c r="P23" s="21" t="s">
        <v>36</v>
      </c>
      <c r="Q23" s="21" t="s">
        <v>36</v>
      </c>
      <c r="R23" s="21"/>
      <c r="S23" s="28" t="e">
        <f t="shared" si="2"/>
        <v>#VALUE!</v>
      </c>
      <c r="T23" s="25">
        <v>22</v>
      </c>
      <c r="U23" s="25">
        <v>22</v>
      </c>
      <c r="V23" s="25"/>
      <c r="W23" s="25"/>
      <c r="X23" s="24"/>
      <c r="Y23" s="1">
        <v>44866</v>
      </c>
      <c r="Z23" s="1"/>
      <c r="AA23" s="1"/>
      <c r="AB23" s="24"/>
    </row>
    <row r="24" spans="1:28" s="19" customFormat="1" ht="189.75" customHeight="1" x14ac:dyDescent="0.3">
      <c r="A24" s="22" t="s">
        <v>92</v>
      </c>
      <c r="B24" s="1">
        <v>44792</v>
      </c>
      <c r="C24" s="21" t="s">
        <v>48</v>
      </c>
      <c r="D24" s="22" t="s">
        <v>149</v>
      </c>
      <c r="E24" s="23" t="s">
        <v>150</v>
      </c>
      <c r="F24" s="1">
        <v>44813</v>
      </c>
      <c r="G24" s="21" t="s">
        <v>151</v>
      </c>
      <c r="H24" s="24" t="s">
        <v>152</v>
      </c>
      <c r="I24" s="24" t="s">
        <v>77</v>
      </c>
      <c r="J24" s="25">
        <v>1115464</v>
      </c>
      <c r="K24" s="25">
        <v>1115463.8</v>
      </c>
      <c r="L24" s="20">
        <f t="shared" ref="L24:M30" si="3">K24</f>
        <v>1115463.8</v>
      </c>
      <c r="M24" s="20">
        <f t="shared" si="3"/>
        <v>1115463.8</v>
      </c>
      <c r="N24" s="24" t="s">
        <v>153</v>
      </c>
      <c r="O24" s="24" t="s">
        <v>28</v>
      </c>
      <c r="P24" s="21">
        <v>100</v>
      </c>
      <c r="Q24" s="21">
        <v>0</v>
      </c>
      <c r="R24" s="21" t="s">
        <v>30</v>
      </c>
      <c r="S24" s="28">
        <f t="shared" si="2"/>
        <v>25351.45</v>
      </c>
      <c r="T24" s="25">
        <f t="shared" si="1"/>
        <v>44</v>
      </c>
      <c r="U24" s="25">
        <v>44</v>
      </c>
      <c r="V24" s="25"/>
      <c r="W24" s="25"/>
      <c r="X24" s="24">
        <v>11</v>
      </c>
      <c r="Y24" s="1">
        <v>44896</v>
      </c>
      <c r="Z24" s="1"/>
      <c r="AA24" s="1"/>
      <c r="AB24" s="24" t="s">
        <v>33</v>
      </c>
    </row>
    <row r="25" spans="1:28" s="19" customFormat="1" ht="148.5" customHeight="1" x14ac:dyDescent="0.3">
      <c r="A25" s="22" t="s">
        <v>93</v>
      </c>
      <c r="B25" s="1">
        <v>44792</v>
      </c>
      <c r="C25" s="21" t="s">
        <v>48</v>
      </c>
      <c r="D25" s="22" t="s">
        <v>36</v>
      </c>
      <c r="E25" s="23" t="s">
        <v>36</v>
      </c>
      <c r="F25" s="1" t="s">
        <v>36</v>
      </c>
      <c r="G25" s="21" t="s">
        <v>36</v>
      </c>
      <c r="H25" s="24" t="s">
        <v>36</v>
      </c>
      <c r="I25" s="24" t="s">
        <v>95</v>
      </c>
      <c r="J25" s="25" t="s">
        <v>36</v>
      </c>
      <c r="K25" s="25" t="s">
        <v>36</v>
      </c>
      <c r="L25" s="20" t="s">
        <v>36</v>
      </c>
      <c r="M25" s="20" t="s">
        <v>36</v>
      </c>
      <c r="N25" s="24" t="s">
        <v>36</v>
      </c>
      <c r="O25" s="24" t="s">
        <v>36</v>
      </c>
      <c r="P25" s="21" t="s">
        <v>36</v>
      </c>
      <c r="Q25" s="21" t="s">
        <v>36</v>
      </c>
      <c r="R25" s="21"/>
      <c r="S25" s="28" t="e">
        <f t="shared" si="2"/>
        <v>#VALUE!</v>
      </c>
      <c r="T25" s="25">
        <v>11</v>
      </c>
      <c r="U25" s="25">
        <v>11</v>
      </c>
      <c r="V25" s="25"/>
      <c r="W25" s="25"/>
      <c r="X25" s="24"/>
      <c r="Y25" s="1">
        <v>44866</v>
      </c>
      <c r="Z25" s="1"/>
      <c r="AA25" s="1"/>
      <c r="AB25" s="24"/>
    </row>
    <row r="26" spans="1:28" s="19" customFormat="1" ht="87.75" customHeight="1" x14ac:dyDescent="0.3">
      <c r="A26" s="22" t="s">
        <v>129</v>
      </c>
      <c r="B26" s="1">
        <v>44803</v>
      </c>
      <c r="C26" s="21" t="s">
        <v>48</v>
      </c>
      <c r="D26" s="22"/>
      <c r="E26" s="23" t="s">
        <v>168</v>
      </c>
      <c r="F26" s="1">
        <v>44824</v>
      </c>
      <c r="G26" s="22" t="s">
        <v>154</v>
      </c>
      <c r="H26" s="24" t="s">
        <v>155</v>
      </c>
      <c r="I26" s="24" t="s">
        <v>130</v>
      </c>
      <c r="J26" s="25">
        <v>4903236.28</v>
      </c>
      <c r="K26" s="25">
        <v>4903236.1399999997</v>
      </c>
      <c r="L26" s="20">
        <f t="shared" si="3"/>
        <v>4903236.1399999997</v>
      </c>
      <c r="M26" s="20">
        <f t="shared" si="3"/>
        <v>4903236.1399999997</v>
      </c>
      <c r="N26" s="24" t="s">
        <v>156</v>
      </c>
      <c r="O26" s="24" t="s">
        <v>157</v>
      </c>
      <c r="P26" s="21">
        <v>100</v>
      </c>
      <c r="Q26" s="21">
        <v>0</v>
      </c>
      <c r="R26" s="21" t="s">
        <v>30</v>
      </c>
      <c r="S26" s="28">
        <f t="shared" si="2"/>
        <v>222874.37</v>
      </c>
      <c r="T26" s="25">
        <f t="shared" si="1"/>
        <v>22</v>
      </c>
      <c r="U26" s="25">
        <v>22</v>
      </c>
      <c r="V26" s="25"/>
      <c r="W26" s="25"/>
      <c r="X26" s="24">
        <v>11</v>
      </c>
      <c r="Y26" s="1">
        <v>44896</v>
      </c>
      <c r="Z26" s="1"/>
      <c r="AA26" s="1"/>
      <c r="AB26" s="24" t="s">
        <v>33</v>
      </c>
    </row>
    <row r="27" spans="1:28" s="19" customFormat="1" ht="63.75" customHeight="1" x14ac:dyDescent="0.3">
      <c r="A27" s="22" t="s">
        <v>131</v>
      </c>
      <c r="B27" s="1">
        <v>44810</v>
      </c>
      <c r="C27" s="21" t="s">
        <v>48</v>
      </c>
      <c r="D27" s="22" t="s">
        <v>36</v>
      </c>
      <c r="E27" s="23" t="s">
        <v>36</v>
      </c>
      <c r="F27" s="1" t="s">
        <v>36</v>
      </c>
      <c r="G27" s="21" t="s">
        <v>36</v>
      </c>
      <c r="H27" s="24" t="s">
        <v>36</v>
      </c>
      <c r="I27" s="24" t="s">
        <v>95</v>
      </c>
      <c r="J27" s="25" t="s">
        <v>36</v>
      </c>
      <c r="K27" s="25" t="s">
        <v>36</v>
      </c>
      <c r="L27" s="20" t="s">
        <v>36</v>
      </c>
      <c r="M27" s="20" t="s">
        <v>36</v>
      </c>
      <c r="N27" s="24" t="s">
        <v>36</v>
      </c>
      <c r="O27" s="24" t="s">
        <v>36</v>
      </c>
      <c r="P27" s="21" t="s">
        <v>36</v>
      </c>
      <c r="Q27" s="21" t="s">
        <v>36</v>
      </c>
      <c r="R27" s="21"/>
      <c r="S27" s="28" t="e">
        <f t="shared" si="2"/>
        <v>#VALUE!</v>
      </c>
      <c r="T27" s="25">
        <f t="shared" si="1"/>
        <v>11</v>
      </c>
      <c r="U27" s="25">
        <v>11</v>
      </c>
      <c r="V27" s="25"/>
      <c r="W27" s="25"/>
      <c r="X27" s="24"/>
      <c r="Y27" s="1">
        <v>44875</v>
      </c>
      <c r="Z27" s="1"/>
      <c r="AA27" s="1"/>
      <c r="AB27" s="24" t="s">
        <v>36</v>
      </c>
    </row>
    <row r="28" spans="1:28" s="19" customFormat="1" ht="81" customHeight="1" x14ac:dyDescent="0.3">
      <c r="A28" s="22" t="s">
        <v>132</v>
      </c>
      <c r="B28" s="1">
        <v>44811</v>
      </c>
      <c r="C28" s="21" t="s">
        <v>48</v>
      </c>
      <c r="D28" s="22" t="s">
        <v>36</v>
      </c>
      <c r="E28" s="23" t="s">
        <v>36</v>
      </c>
      <c r="F28" s="1" t="s">
        <v>36</v>
      </c>
      <c r="G28" s="21" t="s">
        <v>36</v>
      </c>
      <c r="H28" s="24" t="s">
        <v>36</v>
      </c>
      <c r="I28" s="24" t="s">
        <v>87</v>
      </c>
      <c r="J28" s="25" t="s">
        <v>36</v>
      </c>
      <c r="K28" s="25" t="s">
        <v>36</v>
      </c>
      <c r="L28" s="20" t="str">
        <f t="shared" si="3"/>
        <v>нет заявок</v>
      </c>
      <c r="M28" s="20" t="str">
        <f t="shared" si="3"/>
        <v>нет заявок</v>
      </c>
      <c r="N28" s="24" t="s">
        <v>36</v>
      </c>
      <c r="O28" s="24" t="s">
        <v>36</v>
      </c>
      <c r="P28" s="21" t="s">
        <v>36</v>
      </c>
      <c r="Q28" s="21" t="s">
        <v>36</v>
      </c>
      <c r="R28" s="21" t="s">
        <v>23</v>
      </c>
      <c r="S28" s="28" t="s">
        <v>36</v>
      </c>
      <c r="T28" s="25">
        <f t="shared" si="1"/>
        <v>10</v>
      </c>
      <c r="U28" s="25">
        <v>10</v>
      </c>
      <c r="V28" s="25"/>
      <c r="W28" s="25"/>
      <c r="X28" s="24"/>
      <c r="Y28" s="1">
        <v>44905</v>
      </c>
      <c r="Z28" s="1"/>
      <c r="AA28" s="1"/>
      <c r="AB28" s="24" t="s">
        <v>36</v>
      </c>
    </row>
    <row r="29" spans="1:28" s="19" customFormat="1" ht="81" customHeight="1" x14ac:dyDescent="0.3">
      <c r="A29" s="22" t="s">
        <v>133</v>
      </c>
      <c r="B29" s="1">
        <v>44811</v>
      </c>
      <c r="C29" s="21" t="s">
        <v>48</v>
      </c>
      <c r="D29" s="31" t="s">
        <v>165</v>
      </c>
      <c r="E29" s="23" t="s">
        <v>163</v>
      </c>
      <c r="F29" s="1">
        <v>44831</v>
      </c>
      <c r="G29" s="21" t="s">
        <v>160</v>
      </c>
      <c r="H29" s="24" t="s">
        <v>101</v>
      </c>
      <c r="I29" s="24" t="s">
        <v>87</v>
      </c>
      <c r="J29" s="25">
        <v>189600000</v>
      </c>
      <c r="K29" s="25">
        <v>189600000</v>
      </c>
      <c r="L29" s="20">
        <f t="shared" si="3"/>
        <v>189600000</v>
      </c>
      <c r="M29" s="20">
        <f t="shared" si="3"/>
        <v>189600000</v>
      </c>
      <c r="N29" s="24" t="s">
        <v>138</v>
      </c>
      <c r="O29" s="24" t="s">
        <v>103</v>
      </c>
      <c r="P29" s="21">
        <v>0</v>
      </c>
      <c r="Q29" s="21">
        <v>100</v>
      </c>
      <c r="R29" s="21" t="s">
        <v>30</v>
      </c>
      <c r="S29" s="28">
        <f>K29/T29</f>
        <v>37920000</v>
      </c>
      <c r="T29" s="25">
        <f t="shared" si="1"/>
        <v>5</v>
      </c>
      <c r="U29" s="25">
        <v>5</v>
      </c>
      <c r="V29" s="25"/>
      <c r="W29" s="25"/>
      <c r="X29" s="24">
        <v>5</v>
      </c>
      <c r="Y29" s="1">
        <v>44905</v>
      </c>
      <c r="Z29" s="1"/>
      <c r="AA29" s="1"/>
      <c r="AB29" s="24" t="s">
        <v>33</v>
      </c>
    </row>
    <row r="30" spans="1:28" s="19" customFormat="1" ht="63.75" customHeight="1" x14ac:dyDescent="0.3">
      <c r="A30" s="22" t="s">
        <v>158</v>
      </c>
      <c r="B30" s="1">
        <v>44825</v>
      </c>
      <c r="C30" s="21" t="s">
        <v>48</v>
      </c>
      <c r="D30" s="22"/>
      <c r="E30" s="23" t="s">
        <v>164</v>
      </c>
      <c r="F30" s="1">
        <v>44847</v>
      </c>
      <c r="G30" s="22" t="s">
        <v>161</v>
      </c>
      <c r="H30" s="24" t="s">
        <v>97</v>
      </c>
      <c r="I30" s="24" t="s">
        <v>159</v>
      </c>
      <c r="J30" s="25">
        <v>1449800</v>
      </c>
      <c r="K30" s="25">
        <v>1449800</v>
      </c>
      <c r="L30" s="20">
        <f t="shared" si="3"/>
        <v>1449800</v>
      </c>
      <c r="M30" s="20">
        <f t="shared" si="3"/>
        <v>1449800</v>
      </c>
      <c r="N30" s="24" t="s">
        <v>162</v>
      </c>
      <c r="O30" s="24" t="s">
        <v>99</v>
      </c>
      <c r="P30" s="21">
        <v>0</v>
      </c>
      <c r="Q30" s="21">
        <v>100</v>
      </c>
      <c r="R30" s="21" t="s">
        <v>30</v>
      </c>
      <c r="S30" s="28">
        <f>K30/T30</f>
        <v>131800</v>
      </c>
      <c r="T30" s="25">
        <f t="shared" si="1"/>
        <v>11</v>
      </c>
      <c r="U30" s="25">
        <v>11</v>
      </c>
      <c r="V30" s="25"/>
      <c r="W30" s="25"/>
      <c r="X30" s="24">
        <v>11</v>
      </c>
      <c r="Y30" s="1">
        <v>44866</v>
      </c>
      <c r="Z30" s="1"/>
      <c r="AA30" s="1"/>
      <c r="AB30" s="24" t="s">
        <v>33</v>
      </c>
    </row>
    <row r="31" spans="1:28" s="19" customFormat="1" ht="63.75" customHeight="1" x14ac:dyDescent="0.3">
      <c r="A31" s="22" t="s">
        <v>166</v>
      </c>
      <c r="B31" s="1">
        <v>44848</v>
      </c>
      <c r="C31" s="21" t="s">
        <v>48</v>
      </c>
      <c r="D31" s="22"/>
      <c r="E31" s="23"/>
      <c r="F31" s="1">
        <v>44872</v>
      </c>
      <c r="G31" s="22" t="s">
        <v>169</v>
      </c>
      <c r="H31" s="24" t="s">
        <v>101</v>
      </c>
      <c r="I31" s="24" t="s">
        <v>87</v>
      </c>
      <c r="J31" s="25">
        <v>113760000</v>
      </c>
      <c r="K31" s="25">
        <v>113760000</v>
      </c>
      <c r="L31" s="20">
        <v>113760000</v>
      </c>
      <c r="M31" s="20">
        <v>113760000</v>
      </c>
      <c r="N31" s="24" t="s">
        <v>170</v>
      </c>
      <c r="O31" s="24" t="s">
        <v>103</v>
      </c>
      <c r="P31" s="21">
        <v>0</v>
      </c>
      <c r="Q31" s="21">
        <v>100</v>
      </c>
      <c r="R31" s="21" t="s">
        <v>30</v>
      </c>
      <c r="S31" s="28">
        <v>37920000</v>
      </c>
      <c r="T31" s="25">
        <v>3</v>
      </c>
      <c r="U31" s="25">
        <v>3</v>
      </c>
      <c r="V31" s="25"/>
      <c r="W31" s="25"/>
      <c r="X31" s="24">
        <v>3</v>
      </c>
      <c r="Y31" s="1">
        <v>44915</v>
      </c>
      <c r="Z31" s="1"/>
      <c r="AA31" s="1"/>
      <c r="AB31" s="24" t="s">
        <v>33</v>
      </c>
    </row>
    <row r="32" spans="1:28" s="19" customFormat="1" ht="63.75" customHeight="1" x14ac:dyDescent="0.3">
      <c r="A32" s="22" t="s">
        <v>167</v>
      </c>
      <c r="B32" s="1">
        <v>44848</v>
      </c>
      <c r="C32" s="21" t="s">
        <v>48</v>
      </c>
      <c r="D32" s="22" t="s">
        <v>36</v>
      </c>
      <c r="E32" s="23" t="s">
        <v>36</v>
      </c>
      <c r="F32" s="1" t="s">
        <v>36</v>
      </c>
      <c r="G32" s="22" t="s">
        <v>36</v>
      </c>
      <c r="H32" s="24" t="s">
        <v>36</v>
      </c>
      <c r="I32" s="24" t="s">
        <v>87</v>
      </c>
      <c r="J32" s="25" t="s">
        <v>36</v>
      </c>
      <c r="K32" s="25" t="s">
        <v>36</v>
      </c>
      <c r="L32" s="20" t="s">
        <v>36</v>
      </c>
      <c r="M32" s="20" t="s">
        <v>36</v>
      </c>
      <c r="N32" s="24" t="s">
        <v>36</v>
      </c>
      <c r="O32" s="24" t="s">
        <v>36</v>
      </c>
      <c r="P32" s="21" t="s">
        <v>36</v>
      </c>
      <c r="Q32" s="21" t="s">
        <v>36</v>
      </c>
      <c r="R32" s="21" t="s">
        <v>36</v>
      </c>
      <c r="S32" s="28"/>
      <c r="T32" s="25">
        <f t="shared" si="1"/>
        <v>7</v>
      </c>
      <c r="U32" s="25">
        <v>7</v>
      </c>
      <c r="V32" s="25"/>
      <c r="W32" s="25"/>
      <c r="X32" s="24"/>
      <c r="Y32" s="1"/>
      <c r="Z32" s="1"/>
      <c r="AA32" s="1"/>
      <c r="AB32" s="24" t="s">
        <v>36</v>
      </c>
    </row>
    <row r="33" spans="1:28" s="19" customFormat="1" ht="63.75" customHeight="1" x14ac:dyDescent="0.3">
      <c r="A33" s="22" t="s">
        <v>171</v>
      </c>
      <c r="B33" s="1">
        <v>44865</v>
      </c>
      <c r="C33" s="21" t="s">
        <v>48</v>
      </c>
      <c r="D33" s="22"/>
      <c r="E33" s="23" t="s">
        <v>174</v>
      </c>
      <c r="F33" s="1">
        <v>44886</v>
      </c>
      <c r="G33" s="22" t="s">
        <v>176</v>
      </c>
      <c r="H33" s="24" t="s">
        <v>177</v>
      </c>
      <c r="I33" s="24" t="s">
        <v>178</v>
      </c>
      <c r="J33" s="25">
        <v>2600000</v>
      </c>
      <c r="K33" s="25">
        <v>2600000</v>
      </c>
      <c r="L33" s="20">
        <v>2600000</v>
      </c>
      <c r="M33" s="20">
        <v>2600000</v>
      </c>
      <c r="N33" s="24" t="s">
        <v>181</v>
      </c>
      <c r="O33" s="24" t="s">
        <v>120</v>
      </c>
      <c r="P33" s="21">
        <v>0</v>
      </c>
      <c r="Q33" s="21">
        <v>100</v>
      </c>
      <c r="R33" s="21" t="s">
        <v>30</v>
      </c>
      <c r="S33" s="28">
        <v>2600000</v>
      </c>
      <c r="T33" s="25">
        <v>1</v>
      </c>
      <c r="U33" s="25">
        <v>1</v>
      </c>
      <c r="V33" s="25"/>
      <c r="W33" s="25"/>
      <c r="X33" s="24">
        <v>1</v>
      </c>
      <c r="Y33" s="1">
        <v>44910</v>
      </c>
      <c r="Z33" s="1"/>
      <c r="AA33" s="1"/>
      <c r="AB33" s="24" t="s">
        <v>33</v>
      </c>
    </row>
    <row r="34" spans="1:28" s="19" customFormat="1" ht="63.75" customHeight="1" x14ac:dyDescent="0.3">
      <c r="A34" s="22" t="s">
        <v>172</v>
      </c>
      <c r="B34" s="1">
        <v>44865</v>
      </c>
      <c r="C34" s="21" t="s">
        <v>48</v>
      </c>
      <c r="D34" s="22"/>
      <c r="E34" s="23" t="s">
        <v>175</v>
      </c>
      <c r="F34" s="1">
        <v>44887</v>
      </c>
      <c r="G34" s="22" t="s">
        <v>179</v>
      </c>
      <c r="H34" s="24" t="s">
        <v>177</v>
      </c>
      <c r="I34" s="24" t="s">
        <v>180</v>
      </c>
      <c r="J34" s="25">
        <v>798225.67</v>
      </c>
      <c r="K34" s="25">
        <v>794234.54</v>
      </c>
      <c r="L34" s="20">
        <v>794234.54</v>
      </c>
      <c r="M34" s="20">
        <v>794234.54</v>
      </c>
      <c r="N34" s="24" t="s">
        <v>182</v>
      </c>
      <c r="O34" s="24" t="s">
        <v>183</v>
      </c>
      <c r="P34" s="21">
        <v>0</v>
      </c>
      <c r="Q34" s="21">
        <v>100</v>
      </c>
      <c r="R34" s="21" t="s">
        <v>30</v>
      </c>
      <c r="S34" s="28">
        <v>794234.54</v>
      </c>
      <c r="T34" s="25">
        <v>1</v>
      </c>
      <c r="U34" s="25">
        <v>1</v>
      </c>
      <c r="V34" s="25"/>
      <c r="W34" s="25"/>
      <c r="X34" s="24">
        <v>1</v>
      </c>
      <c r="Y34" s="1">
        <v>44910</v>
      </c>
      <c r="Z34" s="1"/>
      <c r="AA34" s="1"/>
      <c r="AB34" s="24" t="s">
        <v>33</v>
      </c>
    </row>
    <row r="35" spans="1:28" x14ac:dyDescent="0.3">
      <c r="A35" s="7" t="s">
        <v>173</v>
      </c>
      <c r="B35" s="3">
        <v>44873</v>
      </c>
      <c r="C35" s="6" t="s">
        <v>48</v>
      </c>
      <c r="D35" s="7" t="s">
        <v>36</v>
      </c>
      <c r="E35" s="7" t="s">
        <v>36</v>
      </c>
      <c r="F35" s="7" t="s">
        <v>36</v>
      </c>
      <c r="G35" s="7" t="s">
        <v>36</v>
      </c>
      <c r="H35" s="7" t="s">
        <v>36</v>
      </c>
      <c r="I35" s="7" t="s">
        <v>36</v>
      </c>
      <c r="J35" s="7" t="s">
        <v>36</v>
      </c>
      <c r="K35" s="7" t="s">
        <v>36</v>
      </c>
      <c r="L35" s="7" t="s">
        <v>36</v>
      </c>
      <c r="M35" s="7" t="s">
        <v>36</v>
      </c>
      <c r="N35" s="7" t="s">
        <v>36</v>
      </c>
      <c r="O35" s="7" t="s">
        <v>36</v>
      </c>
      <c r="P35" s="7" t="s">
        <v>36</v>
      </c>
      <c r="Q35" s="7" t="s">
        <v>36</v>
      </c>
      <c r="R35" s="7" t="s">
        <v>36</v>
      </c>
      <c r="S35" s="14" t="e">
        <f>K35/T35</f>
        <v>#VALUE!</v>
      </c>
      <c r="T35" s="5">
        <f t="shared" si="1"/>
        <v>0</v>
      </c>
      <c r="U35" s="5"/>
      <c r="V35" s="5"/>
      <c r="W35" s="5"/>
      <c r="X35" s="4"/>
      <c r="Y35" s="3">
        <v>44915</v>
      </c>
      <c r="Z35" s="3"/>
      <c r="AA35" s="3"/>
      <c r="AB35" s="4" t="s">
        <v>36</v>
      </c>
    </row>
    <row r="36" spans="1:28" x14ac:dyDescent="0.3">
      <c r="S36" s="15"/>
    </row>
    <row r="37" spans="1:28" x14ac:dyDescent="0.3">
      <c r="S37" s="15"/>
    </row>
    <row r="38" spans="1:28" x14ac:dyDescent="0.3">
      <c r="I38" s="16"/>
      <c r="J38" s="10"/>
    </row>
  </sheetData>
  <autoFilter ref="A1:AB35" xr:uid="{00000000-0009-0000-0000-000000000000}">
    <filterColumn colId="19" showButton="0"/>
    <filterColumn colId="20" showButton="0"/>
    <filterColumn colId="21" showButton="0"/>
    <filterColumn colId="24" showButton="0"/>
    <filterColumn colId="25" showButton="0"/>
    <sortState xmlns:xlrd2="http://schemas.microsoft.com/office/spreadsheetml/2017/richdata2" ref="A4:AC31">
      <sortCondition ref="A1:A2"/>
    </sortState>
  </autoFilter>
  <mergeCells count="23">
    <mergeCell ref="M1:M2"/>
    <mergeCell ref="O1:O2"/>
    <mergeCell ref="X1:X2"/>
    <mergeCell ref="N1:N2"/>
    <mergeCell ref="AB1:AB2"/>
    <mergeCell ref="Y1:AA1"/>
    <mergeCell ref="P1:P2"/>
    <mergeCell ref="Q1:Q2"/>
    <mergeCell ref="R1:R2"/>
    <mergeCell ref="S1:S2"/>
    <mergeCell ref="T1:W1"/>
    <mergeCell ref="A1:A2"/>
    <mergeCell ref="D1:D2"/>
    <mergeCell ref="C1:C2"/>
    <mergeCell ref="L1:L2"/>
    <mergeCell ref="E1:E2"/>
    <mergeCell ref="F1:F2"/>
    <mergeCell ref="G1:G2"/>
    <mergeCell ref="H1:H2"/>
    <mergeCell ref="I1:I2"/>
    <mergeCell ref="J1:J2"/>
    <mergeCell ref="K1:K2"/>
    <mergeCell ref="B1:B2"/>
  </mergeCells>
  <hyperlinks>
    <hyperlink ref="E3" r:id="rId1" xr:uid="{00000000-0004-0000-0000-000000000000}"/>
    <hyperlink ref="E15" r:id="rId2" xr:uid="{00000000-0004-0000-0000-000001000000}"/>
    <hyperlink ref="E30" r:id="rId3" xr:uid="{00000000-0004-0000-0000-000002000000}"/>
    <hyperlink ref="E26" r:id="rId4" xr:uid="{EBC2A13D-F25F-4EFF-9CA3-9741282AED20}"/>
  </hyperlinks>
  <pageMargins left="0.7" right="0.7" top="0.75" bottom="0.75" header="0.3" footer="0.3"/>
  <pageSetup paperSize="9" scale="23" fitToWidth="0" orientation="portrait" horizontalDpi="0" verticalDpi="0" r:id="rId5"/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S7"/>
  <sheetViews>
    <sheetView view="pageBreakPreview" zoomScale="60" zoomScaleNormal="100" workbookViewId="0">
      <selection activeCell="J6" sqref="J6"/>
    </sheetView>
  </sheetViews>
  <sheetFormatPr defaultRowHeight="14.4" x14ac:dyDescent="0.3"/>
  <cols>
    <col min="1" max="1" width="33" customWidth="1"/>
    <col min="2" max="2" width="27.44140625" customWidth="1"/>
    <col min="3" max="3" width="16.5546875" customWidth="1"/>
    <col min="5" max="5" width="14" customWidth="1"/>
    <col min="6" max="6" width="16.88671875" customWidth="1"/>
    <col min="10" max="10" width="24.44140625" customWidth="1"/>
    <col min="11" max="11" width="18.5546875" customWidth="1"/>
    <col min="12" max="12" width="27.109375" customWidth="1"/>
    <col min="13" max="13" width="15.5546875" customWidth="1"/>
    <col min="14" max="14" width="22.5546875" customWidth="1"/>
    <col min="15" max="15" width="12.6640625" customWidth="1"/>
  </cols>
  <sheetData>
    <row r="3" spans="1:19" ht="15.6" x14ac:dyDescent="0.3">
      <c r="A3" s="44" t="s">
        <v>0</v>
      </c>
      <c r="B3" s="44" t="s">
        <v>13</v>
      </c>
      <c r="C3" s="44" t="s">
        <v>1</v>
      </c>
      <c r="D3" s="44" t="s">
        <v>39</v>
      </c>
      <c r="E3" s="44" t="s">
        <v>37</v>
      </c>
      <c r="F3" s="44" t="s">
        <v>38</v>
      </c>
      <c r="G3" s="44" t="s">
        <v>22</v>
      </c>
      <c r="H3" s="44" t="s">
        <v>27</v>
      </c>
      <c r="I3" s="44" t="s">
        <v>29</v>
      </c>
      <c r="J3" s="48" t="s">
        <v>43</v>
      </c>
      <c r="K3" s="53" t="s">
        <v>7</v>
      </c>
      <c r="L3" s="46" t="s">
        <v>35</v>
      </c>
      <c r="M3" s="46" t="s">
        <v>17</v>
      </c>
      <c r="N3" s="46" t="s">
        <v>45</v>
      </c>
      <c r="O3" s="48" t="s">
        <v>18</v>
      </c>
      <c r="P3" s="50" t="s">
        <v>24</v>
      </c>
      <c r="Q3" s="51"/>
      <c r="R3" s="51"/>
      <c r="S3" s="52"/>
    </row>
    <row r="4" spans="1:19" ht="46.8" x14ac:dyDescent="0.3">
      <c r="A4" s="45"/>
      <c r="B4" s="45"/>
      <c r="C4" s="45"/>
      <c r="D4" s="45"/>
      <c r="E4" s="45"/>
      <c r="F4" s="45"/>
      <c r="G4" s="45"/>
      <c r="H4" s="45"/>
      <c r="I4" s="45"/>
      <c r="J4" s="49"/>
      <c r="K4" s="54"/>
      <c r="L4" s="47"/>
      <c r="M4" s="47"/>
      <c r="N4" s="47"/>
      <c r="O4" s="49"/>
      <c r="P4" s="2" t="s">
        <v>25</v>
      </c>
      <c r="Q4" s="2" t="s">
        <v>10</v>
      </c>
      <c r="R4" s="2" t="s">
        <v>11</v>
      </c>
      <c r="S4" s="2" t="s">
        <v>12</v>
      </c>
    </row>
    <row r="5" spans="1:19" ht="46.8" x14ac:dyDescent="0.3">
      <c r="A5" s="8" t="s">
        <v>134</v>
      </c>
      <c r="B5" s="7" t="s">
        <v>131</v>
      </c>
      <c r="C5" s="3">
        <v>44810</v>
      </c>
      <c r="D5" s="3"/>
      <c r="E5" s="1">
        <v>44820</v>
      </c>
      <c r="F5" s="1">
        <v>44824</v>
      </c>
      <c r="G5" s="3"/>
      <c r="H5" s="3"/>
      <c r="I5" s="6"/>
      <c r="J5" s="4" t="s">
        <v>95</v>
      </c>
      <c r="K5" s="5">
        <v>1449800</v>
      </c>
      <c r="L5" s="7" t="s">
        <v>58</v>
      </c>
      <c r="M5" s="6" t="s">
        <v>74</v>
      </c>
      <c r="N5" s="6" t="s">
        <v>135</v>
      </c>
      <c r="O5" s="3">
        <v>44926</v>
      </c>
      <c r="P5" s="5">
        <v>11</v>
      </c>
      <c r="Q5" s="5">
        <v>11</v>
      </c>
      <c r="R5" s="5"/>
      <c r="S5" s="5"/>
    </row>
    <row r="6" spans="1:19" ht="124.8" x14ac:dyDescent="0.3">
      <c r="A6" s="8" t="s">
        <v>136</v>
      </c>
      <c r="B6" s="7" t="s">
        <v>132</v>
      </c>
      <c r="C6" s="3">
        <v>44811</v>
      </c>
      <c r="D6" s="3"/>
      <c r="E6" s="1">
        <v>44827</v>
      </c>
      <c r="F6" s="1">
        <v>44831</v>
      </c>
      <c r="G6" s="3"/>
      <c r="H6" s="3"/>
      <c r="I6" s="6"/>
      <c r="J6" s="4" t="s">
        <v>87</v>
      </c>
      <c r="K6" s="5">
        <v>379200000</v>
      </c>
      <c r="L6" s="7" t="s">
        <v>58</v>
      </c>
      <c r="M6" s="6" t="s">
        <v>49</v>
      </c>
      <c r="N6" s="6" t="s">
        <v>53</v>
      </c>
      <c r="O6" s="3">
        <v>44926</v>
      </c>
      <c r="P6" s="5">
        <v>10</v>
      </c>
      <c r="Q6" s="5">
        <v>10</v>
      </c>
      <c r="R6" s="5"/>
      <c r="S6" s="5"/>
    </row>
    <row r="7" spans="1:19" ht="124.8" x14ac:dyDescent="0.3">
      <c r="A7" s="8" t="s">
        <v>137</v>
      </c>
      <c r="B7" s="7" t="s">
        <v>133</v>
      </c>
      <c r="C7" s="3">
        <v>44811</v>
      </c>
      <c r="D7" s="3"/>
      <c r="E7" s="1">
        <v>44820</v>
      </c>
      <c r="F7" s="1">
        <v>44824</v>
      </c>
      <c r="G7" s="3"/>
      <c r="H7" s="3"/>
      <c r="I7" s="6"/>
      <c r="J7" s="4" t="s">
        <v>87</v>
      </c>
      <c r="K7" s="5">
        <v>189600000</v>
      </c>
      <c r="L7" s="7" t="s">
        <v>58</v>
      </c>
      <c r="M7" s="6" t="s">
        <v>49</v>
      </c>
      <c r="N7" s="6" t="s">
        <v>53</v>
      </c>
      <c r="O7" s="3">
        <v>44926</v>
      </c>
      <c r="P7" s="5">
        <v>5</v>
      </c>
      <c r="Q7" s="5">
        <v>5</v>
      </c>
      <c r="R7" s="5"/>
      <c r="S7" s="5"/>
    </row>
  </sheetData>
  <mergeCells count="16">
    <mergeCell ref="M3:M4"/>
    <mergeCell ref="N3:N4"/>
    <mergeCell ref="O3:O4"/>
    <mergeCell ref="P3:S3"/>
    <mergeCell ref="G3:G4"/>
    <mergeCell ref="H3:H4"/>
    <mergeCell ref="I3:I4"/>
    <mergeCell ref="J3:J4"/>
    <mergeCell ref="K3:K4"/>
    <mergeCell ref="L3:L4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4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 (мед изд)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2022-12-26T08:54:35Z</dcterms:modified>
</cp:coreProperties>
</file>