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Закупки\МИ\"/>
    </mc:Choice>
  </mc:AlternateContent>
  <xr:revisionPtr revIDLastSave="0" documentId="8_{3D7385E5-D1B6-4925-A9B5-AD6339970B5C}" xr6:coauthVersionLast="47" xr6:coauthVersionMax="47" xr10:uidLastSave="{00000000-0000-0000-0000-000000000000}"/>
  <bookViews>
    <workbookView xWindow="-120" yWindow="-120" windowWidth="29040" windowHeight="15840" xr2:uid="{BC251D16-B5B9-4977-BA23-076FD28AB7A9}"/>
  </bookViews>
  <sheets>
    <sheet name="Лист1" sheetId="1" r:id="rId1"/>
  </sheets>
  <definedNames>
    <definedName name="_xlnm._FilterDatabase" localSheetId="0" hidden="1">Лист1!$A$6:$P$26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D8" i="1"/>
  <c r="D9" i="1"/>
  <c r="D10" i="1"/>
  <c r="D11" i="1"/>
  <c r="D12" i="1"/>
  <c r="D13" i="1"/>
  <c r="D14" i="1"/>
  <c r="D16" i="1"/>
  <c r="D17" i="1"/>
  <c r="D18" i="1"/>
  <c r="D22" i="1"/>
  <c r="D23" i="1"/>
  <c r="D24" i="1"/>
  <c r="D25" i="1"/>
  <c r="D7" i="1"/>
  <c r="E26" i="1"/>
  <c r="D26" i="1" l="1"/>
</calcChain>
</file>

<file path=xl/sharedStrings.xml><?xml version="1.0" encoding="utf-8"?>
<sst xmlns="http://schemas.openxmlformats.org/spreadsheetml/2006/main" count="106" uniqueCount="88">
  <si>
    <t>Динамический отчет о закупке медицинских изделий для неонатального скрининга в рамках распоряжения Правительства Российской Федерации от 09.06.2022  № 1510-р</t>
  </si>
  <si>
    <t>№</t>
  </si>
  <si>
    <t>Наименование оборудования</t>
  </si>
  <si>
    <t>Сумма Контракта, руб.</t>
  </si>
  <si>
    <t>№ Контракта</t>
  </si>
  <si>
    <t>Дата  Контракта</t>
  </si>
  <si>
    <t>Наименование модели, страна происхождения</t>
  </si>
  <si>
    <t>Поставщик</t>
  </si>
  <si>
    <t>Дата поставки по Контракту</t>
  </si>
  <si>
    <t>Статус исполнения</t>
  </si>
  <si>
    <t>Автоматическая станция выделения нуклеиновых кислот</t>
  </si>
  <si>
    <t>0873400003922000480_358372</t>
  </si>
  <si>
    <t>Auto-Pure 96 для диагностики in vitro, 
(2021-2022 гг), Китай</t>
  </si>
  <si>
    <t>ОБЩЕСТВО С ОГРАНИЧЕННОЙ ОТВЕТСТВЕННОСТЬЮ "СОЦЗАЩИТА"</t>
  </si>
  <si>
    <t>Исполнен. Поставлено 100% приборов,оплачен</t>
  </si>
  <si>
    <t xml:space="preserve">Автоматическая станция для раскапывания ПЦР–смесей </t>
  </si>
  <si>
    <t>0873400003922000485_358372</t>
  </si>
  <si>
    <t>Microlab STARlet 8X1000 мкл (8 каналов), Швейцария</t>
  </si>
  <si>
    <t>ОБЩЕСТВО С ОГРАНИЧЕННОЙ ОТВЕТСТВЕННОСТЬЮ "МЕДИНТЕХ"</t>
  </si>
  <si>
    <t xml:space="preserve">Автоматическое устройство для подготовки образцов сухих пятен крови </t>
  </si>
  <si>
    <t>0873400003922000481_358372</t>
  </si>
  <si>
    <t>Устройство для выбивания образцов крови «Panthera-Puncher 9», Финляндия</t>
  </si>
  <si>
    <t>ОБЩЕСТВО С ОГРАНИЧЕННОЙ ОТВЕТСТВЕННОСТЬЮ "ИМПУЛЬС"</t>
  </si>
  <si>
    <t>Амплификатор с детекцией в режиме реального времени</t>
  </si>
  <si>
    <t>0873400003922000503_358372</t>
  </si>
  <si>
    <t>Амплификатор детектирующий "ДТпрайм" в 
модификации 5М1, Россия</t>
  </si>
  <si>
    <t>ОБЩЕСТВО С ОГРАНИЧЕННОЙ ОТВЕТСТВЕННОСТЬЮ "КАРДИОМЕД"</t>
  </si>
  <si>
    <t>Вортекс лабораторный</t>
  </si>
  <si>
    <t>0873400003922000483_358372</t>
  </si>
  <si>
    <t>Вортекс «V-1 plus», Латвия</t>
  </si>
  <si>
    <t>ОБЩЕСТВО С ОГРАНИЧЕННОЙ ОТВЕТСТВЕННОСТЬЮ "ХИМИЯ И ЖИЗНЬ"</t>
  </si>
  <si>
    <t>Поставлено 100% приборов, оформляют пакет документов</t>
  </si>
  <si>
    <t>Генетический анализатор для массового параллельного секвенирования</t>
  </si>
  <si>
    <t>0873400003922000492_358372</t>
  </si>
  <si>
    <t>NextSeqТМ 550Dx, Сингапур</t>
  </si>
  <si>
    <t>Камера морозильная, -20 -40 С, объем не менее 280 л</t>
  </si>
  <si>
    <t>не состоялся</t>
  </si>
  <si>
    <t>0873400003922000508_358372</t>
  </si>
  <si>
    <t>ММШ-350 «POZIS», Россия</t>
  </si>
  <si>
    <t>ОБЩЕСТВО С ОГРАНИЧЕННОЙ ОТВЕТСТВЕННОСТЬЮ "ФАРМ-ИНВЕСТ"</t>
  </si>
  <si>
    <t>Комплект автоматических дозаторов переменного объема (многоканальные)</t>
  </si>
  <si>
    <t>0873400003922000506_358372</t>
  </si>
  <si>
    <t>ЭКОХИМ -МП (вид 124540), Россия</t>
  </si>
  <si>
    <t>ОБЩЕСТВО С ОГРАНИЧЕННОЙ ОТВЕТСТВЕННОСТЬЮ "СМИЛТ"</t>
  </si>
  <si>
    <t>Оборудование для фрагментации ДНК</t>
  </si>
  <si>
    <t>Флуориметр</t>
  </si>
  <si>
    <t>0873400003922000541_358372</t>
  </si>
  <si>
    <t>FeyondA-300, Китай</t>
  </si>
  <si>
    <t>ООО "КОМПАНИЯ ХЕЛИКОН"</t>
  </si>
  <si>
    <t>Система дистилляционной очистки воды</t>
  </si>
  <si>
    <t>0873400003922000494_358372</t>
  </si>
  <si>
    <t>«АКВАЛАБ» УВОИ-«МФ»-1812-4, Россия</t>
  </si>
  <si>
    <t>Система капиллярного электрофореза</t>
  </si>
  <si>
    <t>0873400003922000502_358372</t>
  </si>
  <si>
    <t>ДНК по ТУ 9443-005-04699534-2013, Россия</t>
  </si>
  <si>
    <t>ОБЩЕСТВО С ОГРАНИЧЕННОЙ ОТВЕТСТВЕННОСТЬЮ "КОМПАНИЯ ПУЩИНСКИЕ ЛАБОРАТОРИИ"</t>
  </si>
  <si>
    <t>Тандемный масс-спектрометр в комплекте с генератором азота и программным обеспечением</t>
  </si>
  <si>
    <t>0873400003922000501_358372</t>
  </si>
  <si>
    <t>«QSight 225MD UHPLC Screening System», Финляндия</t>
  </si>
  <si>
    <t>0873400003922000525_358372</t>
  </si>
  <si>
    <t>0873400003922000538_358372</t>
  </si>
  <si>
    <t>Холодильник фармацевтический, +2+8 С, объем не менее 280 л</t>
  </si>
  <si>
    <t>0873400003922000495_358372</t>
  </si>
  <si>
    <t>"Бирюса 280К-GB", Россия</t>
  </si>
  <si>
    <t>ОБЩЕСТВО С ОГРАНИЧЕННОЙ ОТВЕТСТВЕННОСТЬЮ "ФАРМАКОМ"</t>
  </si>
  <si>
    <t>Центрифуга лабораторная</t>
  </si>
  <si>
    <t>0873400003922000542_358372</t>
  </si>
  <si>
    <t xml:space="preserve">Центрифуга с охлаждением 1848R, Республика Корея </t>
  </si>
  <si>
    <t>Центрифуга настольная с роторами для пробирок и планшет</t>
  </si>
  <si>
    <t>0873400003922000532_358372</t>
  </si>
  <si>
    <t>Elmi, CM, модель CM-6M, Латвия</t>
  </si>
  <si>
    <t xml:space="preserve">Шейкер-инкубатор для планшет </t>
  </si>
  <si>
    <t>0873400003922000484_358372</t>
  </si>
  <si>
    <t>Термошейкер TS-100C с охлаждением для микропробирок и ПЦР планшетов, Латвия</t>
  </si>
  <si>
    <t>ИТОГО</t>
  </si>
  <si>
    <t xml:space="preserve">Количество в соотв. с распоряжением, шт. </t>
  </si>
  <si>
    <t>Количество, фактически закупленное, шт.</t>
  </si>
  <si>
    <t>По состоянию на 12.12.2022</t>
  </si>
  <si>
    <t>Поставлено 0%, поставка задерживается по причинам сложной системы межгосударственных финансовых потоков. Готовим ДС на продление срока поставки. Проект ДС согласуется  в МЗ РФ и ПП РФ. ПОставка ожидается до 23.12.2022</t>
  </si>
  <si>
    <t>Поставлено 100% приборов. Документы в ЕИС</t>
  </si>
  <si>
    <t>Исполнение. Поставка ожидается 15.12.2022</t>
  </si>
  <si>
    <t>Поставлено 100% приборов. Не принят прибор в Краснодаре</t>
  </si>
  <si>
    <t>Поставлено 2 прибора из 3. Не принят в Краснодаре. в Уфу в пути, поставка 19-20.12.2022</t>
  </si>
  <si>
    <t>Поставлено 100%, документы в ЕИС</t>
  </si>
  <si>
    <t>Прибор поставлен, ожидает инсталляции 14.12.2022 по техническим причинам получателя</t>
  </si>
  <si>
    <t>Поставлено 13 шт из 15 (89%).Не принят в Краснодаре.  19.12.2022 планируются поставки НЦЗД 2 прибора. Оплачено 7 приборов (263 340 000,00 руб), 2 пакета документов в ЕИС (Ростов на Дону)</t>
  </si>
  <si>
    <t>Поставлено 0%, поставка задерживается по причинам сложной зарубежной логистики. Готовим ДС на продление срока поставки. Проект ДС согласуется  в МЗ РФ и ПП РФ. Поставка ожидается до 26.12.2022. Существует риск недопоставки 3 приборов до конца года</t>
  </si>
  <si>
    <t>Поставлено 3 прибора из 5, Спб и Екб ожидается 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</si>
</sst>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justify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left" vertical="center" wrapText="1"/>
    </xf>
    <xf numFmtId="14" fontId="8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4" fontId="1" fillId="2" borderId="0" xfId="0" applyNumberFormat="1" applyFont="1" applyFill="1"/>
    <xf numFmtId="3" fontId="14" fillId="2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0" xfId="0" applyFont="1" applyFill="1"/>
    <xf numFmtId="3" fontId="6" fillId="2" borderId="4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vertical="center"/>
    </xf>
    <xf numFmtId="3" fontId="16" fillId="2" borderId="2" xfId="0" applyNumberFormat="1" applyFont="1" applyFill="1" applyBorder="1" applyAlignment="1">
      <alignment vertical="center"/>
    </xf>
    <xf numFmtId="3" fontId="18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" fontId="9" fillId="2" borderId="0" xfId="0" applyNumberFormat="1" applyFont="1" applyFill="1"/>
    <xf numFmtId="4" fontId="9" fillId="2" borderId="0" xfId="0" applyNumberFormat="1" applyFont="1" applyFill="1" applyAlignment="1">
      <alignment horizontal="center" vertical="center"/>
    </xf>
    <xf numFmtId="10" fontId="1" fillId="2" borderId="0" xfId="0" applyNumberFormat="1" applyFont="1" applyFill="1" applyAlignment="1">
      <alignment vertical="center"/>
    </xf>
    <xf numFmtId="4" fontId="9" fillId="2" borderId="0" xfId="0" applyNumberFormat="1" applyFont="1" applyFill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2" borderId="2" xfId="0" applyNumberFormat="1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horizontal="left" vertical="center" wrapText="1"/>
    </xf>
    <xf numFmtId="3" fontId="2" fillId="5" borderId="2" xfId="0" applyNumberFormat="1" applyFont="1" applyFill="1" applyBorder="1" applyAlignment="1">
      <alignment horizontal="left" vertical="center" wrapText="1"/>
    </xf>
    <xf numFmtId="3" fontId="2" fillId="4" borderId="2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2966B-77B2-4CB5-926D-98F51A8D4C92}">
  <sheetPr>
    <pageSetUpPr fitToPage="1"/>
  </sheetPr>
  <dimension ref="A2:P28"/>
  <sheetViews>
    <sheetView tabSelected="1" workbookViewId="0">
      <selection activeCell="M10" sqref="M10"/>
    </sheetView>
  </sheetViews>
  <sheetFormatPr defaultColWidth="9.140625" defaultRowHeight="15.75" x14ac:dyDescent="0.25"/>
  <cols>
    <col min="1" max="1" width="6.7109375" style="1" customWidth="1"/>
    <col min="2" max="2" width="28.85546875" style="1" customWidth="1"/>
    <col min="3" max="4" width="11.5703125" style="3" customWidth="1"/>
    <col min="5" max="5" width="17" style="3" customWidth="1"/>
    <col min="6" max="6" width="17.42578125" style="3" customWidth="1"/>
    <col min="7" max="7" width="12.140625" style="3" customWidth="1"/>
    <col min="8" max="8" width="20.7109375" style="3" customWidth="1"/>
    <col min="9" max="9" width="28.85546875" style="12" customWidth="1"/>
    <col min="10" max="10" width="13.5703125" style="3" customWidth="1"/>
    <col min="11" max="11" width="50.85546875" style="4" customWidth="1"/>
    <col min="12" max="12" width="19" style="1" customWidth="1"/>
    <col min="13" max="13" width="18.140625" style="1" customWidth="1"/>
    <col min="14" max="14" width="15.7109375" style="1" bestFit="1" customWidth="1"/>
    <col min="15" max="15" width="20.42578125" style="1" customWidth="1"/>
    <col min="16" max="16" width="16.85546875" style="1" bestFit="1" customWidth="1"/>
    <col min="17" max="16384" width="9.140625" style="1"/>
  </cols>
  <sheetData>
    <row r="2" spans="1:12" ht="33" customHeight="1" x14ac:dyDescent="0.25">
      <c r="B2" s="60" t="s">
        <v>0</v>
      </c>
      <c r="C2" s="60"/>
      <c r="D2" s="60"/>
      <c r="E2" s="60"/>
      <c r="F2" s="60"/>
      <c r="G2" s="60"/>
      <c r="H2" s="1"/>
      <c r="I2" s="11"/>
      <c r="J2" s="1"/>
      <c r="K2" s="40"/>
    </row>
    <row r="3" spans="1:12" ht="31.5" customHeight="1" x14ac:dyDescent="0.25">
      <c r="B3" s="61" t="s">
        <v>77</v>
      </c>
      <c r="C3" s="61"/>
      <c r="D3" s="4"/>
      <c r="E3" s="2"/>
      <c r="F3" s="1"/>
      <c r="G3" s="1"/>
      <c r="H3" s="1"/>
      <c r="I3" s="11"/>
      <c r="J3" s="1"/>
      <c r="K3" s="40"/>
    </row>
    <row r="4" spans="1:12" x14ac:dyDescent="0.25">
      <c r="B4" s="2"/>
    </row>
    <row r="5" spans="1:12" x14ac:dyDescent="0.25">
      <c r="A5" s="54" t="s">
        <v>1</v>
      </c>
      <c r="B5" s="49" t="s">
        <v>2</v>
      </c>
      <c r="C5" s="49" t="s">
        <v>75</v>
      </c>
      <c r="D5" s="49" t="s">
        <v>76</v>
      </c>
      <c r="E5" s="49" t="s">
        <v>3</v>
      </c>
      <c r="F5" s="49" t="s">
        <v>4</v>
      </c>
      <c r="G5" s="49" t="s">
        <v>5</v>
      </c>
      <c r="H5" s="49" t="s">
        <v>6</v>
      </c>
      <c r="I5" s="58" t="s">
        <v>7</v>
      </c>
      <c r="J5" s="49" t="s">
        <v>8</v>
      </c>
      <c r="K5" s="56" t="s">
        <v>9</v>
      </c>
    </row>
    <row r="6" spans="1:12" ht="36.75" customHeight="1" x14ac:dyDescent="0.25">
      <c r="A6" s="55"/>
      <c r="B6" s="50"/>
      <c r="C6" s="50"/>
      <c r="D6" s="50"/>
      <c r="E6" s="50"/>
      <c r="F6" s="50"/>
      <c r="G6" s="50"/>
      <c r="H6" s="50"/>
      <c r="I6" s="59"/>
      <c r="J6" s="50"/>
      <c r="K6" s="57"/>
    </row>
    <row r="7" spans="1:12" s="10" customFormat="1" ht="47.25" x14ac:dyDescent="0.25">
      <c r="A7" s="14">
        <v>1</v>
      </c>
      <c r="B7" s="15" t="s">
        <v>10</v>
      </c>
      <c r="C7" s="16">
        <v>30</v>
      </c>
      <c r="D7" s="16">
        <f>C7</f>
        <v>30</v>
      </c>
      <c r="E7" s="17">
        <v>116722398</v>
      </c>
      <c r="F7" s="18" t="s">
        <v>11</v>
      </c>
      <c r="G7" s="19">
        <v>44802</v>
      </c>
      <c r="H7" s="37" t="s">
        <v>12</v>
      </c>
      <c r="I7" s="20" t="s">
        <v>13</v>
      </c>
      <c r="J7" s="19">
        <v>44866</v>
      </c>
      <c r="K7" s="41" t="s">
        <v>14</v>
      </c>
      <c r="L7" s="21"/>
    </row>
    <row r="8" spans="1:12" s="10" customFormat="1" ht="110.25" x14ac:dyDescent="0.25">
      <c r="A8" s="14">
        <v>2</v>
      </c>
      <c r="B8" s="15" t="s">
        <v>15</v>
      </c>
      <c r="C8" s="16">
        <v>21</v>
      </c>
      <c r="D8" s="16">
        <f t="shared" ref="D8:D25" si="0">C8</f>
        <v>21</v>
      </c>
      <c r="E8" s="17">
        <v>348110700</v>
      </c>
      <c r="F8" s="18" t="s">
        <v>16</v>
      </c>
      <c r="G8" s="19">
        <v>44811</v>
      </c>
      <c r="H8" s="37" t="s">
        <v>17</v>
      </c>
      <c r="I8" s="22" t="s">
        <v>18</v>
      </c>
      <c r="J8" s="19">
        <v>44866</v>
      </c>
      <c r="K8" s="42" t="s">
        <v>86</v>
      </c>
      <c r="L8" s="21"/>
    </row>
    <row r="9" spans="1:12" s="10" customFormat="1" ht="94.5" x14ac:dyDescent="0.25">
      <c r="A9" s="14">
        <v>3</v>
      </c>
      <c r="B9" s="15" t="s">
        <v>19</v>
      </c>
      <c r="C9" s="16">
        <v>21</v>
      </c>
      <c r="D9" s="16">
        <f t="shared" si="0"/>
        <v>21</v>
      </c>
      <c r="E9" s="17">
        <v>142105950</v>
      </c>
      <c r="F9" s="18" t="s">
        <v>20</v>
      </c>
      <c r="G9" s="19">
        <v>44795</v>
      </c>
      <c r="H9" s="37" t="s">
        <v>21</v>
      </c>
      <c r="I9" s="22" t="s">
        <v>22</v>
      </c>
      <c r="J9" s="19">
        <v>44866</v>
      </c>
      <c r="K9" s="42" t="s">
        <v>78</v>
      </c>
    </row>
    <row r="10" spans="1:12" s="10" customFormat="1" ht="63.75" x14ac:dyDescent="0.25">
      <c r="A10" s="23">
        <v>4</v>
      </c>
      <c r="B10" s="15" t="s">
        <v>23</v>
      </c>
      <c r="C10" s="16">
        <v>48</v>
      </c>
      <c r="D10" s="16">
        <f t="shared" si="0"/>
        <v>48</v>
      </c>
      <c r="E10" s="17">
        <v>93405823.680000007</v>
      </c>
      <c r="F10" s="18" t="s">
        <v>24</v>
      </c>
      <c r="G10" s="19">
        <v>44810</v>
      </c>
      <c r="H10" s="37" t="s">
        <v>25</v>
      </c>
      <c r="I10" s="22" t="s">
        <v>26</v>
      </c>
      <c r="J10" s="19">
        <v>44866</v>
      </c>
      <c r="K10" s="41" t="s">
        <v>14</v>
      </c>
    </row>
    <row r="11" spans="1:12" s="10" customFormat="1" ht="36" x14ac:dyDescent="0.25">
      <c r="A11" s="23">
        <v>5</v>
      </c>
      <c r="B11" s="15" t="s">
        <v>27</v>
      </c>
      <c r="C11" s="16">
        <v>33</v>
      </c>
      <c r="D11" s="16">
        <f t="shared" si="0"/>
        <v>33</v>
      </c>
      <c r="E11" s="17">
        <v>417285</v>
      </c>
      <c r="F11" s="18" t="s">
        <v>28</v>
      </c>
      <c r="G11" s="19">
        <v>44795</v>
      </c>
      <c r="H11" s="37" t="s">
        <v>29</v>
      </c>
      <c r="I11" s="22" t="s">
        <v>30</v>
      </c>
      <c r="J11" s="19">
        <v>44866</v>
      </c>
      <c r="K11" s="43" t="s">
        <v>79</v>
      </c>
      <c r="L11" s="21"/>
    </row>
    <row r="12" spans="1:12" s="26" customFormat="1" ht="63" x14ac:dyDescent="0.25">
      <c r="A12" s="23">
        <v>6</v>
      </c>
      <c r="B12" s="24" t="s">
        <v>32</v>
      </c>
      <c r="C12" s="25">
        <v>1</v>
      </c>
      <c r="D12" s="16">
        <f t="shared" si="0"/>
        <v>1</v>
      </c>
      <c r="E12" s="17">
        <v>39679508.700000003</v>
      </c>
      <c r="F12" s="18" t="s">
        <v>33</v>
      </c>
      <c r="G12" s="19">
        <v>44804</v>
      </c>
      <c r="H12" s="37" t="s">
        <v>34</v>
      </c>
      <c r="I12" s="22" t="s">
        <v>18</v>
      </c>
      <c r="J12" s="19">
        <v>44896</v>
      </c>
      <c r="K12" s="44" t="s">
        <v>84</v>
      </c>
    </row>
    <row r="13" spans="1:12" s="26" customFormat="1" ht="36" x14ac:dyDescent="0.25">
      <c r="A13" s="36">
        <v>7</v>
      </c>
      <c r="B13" s="18" t="s">
        <v>35</v>
      </c>
      <c r="C13" s="36">
        <v>22</v>
      </c>
      <c r="D13" s="16">
        <f t="shared" si="0"/>
        <v>22</v>
      </c>
      <c r="E13" s="17">
        <v>4903236.1399999997</v>
      </c>
      <c r="F13" s="18" t="s">
        <v>37</v>
      </c>
      <c r="G13" s="19">
        <v>44824</v>
      </c>
      <c r="H13" s="37" t="s">
        <v>38</v>
      </c>
      <c r="I13" s="22" t="s">
        <v>39</v>
      </c>
      <c r="J13" s="19">
        <v>44866</v>
      </c>
      <c r="K13" s="43" t="s">
        <v>79</v>
      </c>
    </row>
    <row r="14" spans="1:12" s="26" customFormat="1" ht="47.25" x14ac:dyDescent="0.25">
      <c r="A14" s="23">
        <v>8</v>
      </c>
      <c r="B14" s="24" t="s">
        <v>40</v>
      </c>
      <c r="C14" s="25">
        <v>44</v>
      </c>
      <c r="D14" s="16">
        <f t="shared" si="0"/>
        <v>44</v>
      </c>
      <c r="E14" s="17">
        <v>1115463.8</v>
      </c>
      <c r="F14" s="18" t="s">
        <v>41</v>
      </c>
      <c r="G14" s="19">
        <v>44813</v>
      </c>
      <c r="H14" s="37" t="s">
        <v>42</v>
      </c>
      <c r="I14" s="22" t="s">
        <v>43</v>
      </c>
      <c r="J14" s="19">
        <v>44866</v>
      </c>
      <c r="K14" s="43" t="s">
        <v>79</v>
      </c>
    </row>
    <row r="15" spans="1:12" s="10" customFormat="1" ht="33" customHeight="1" x14ac:dyDescent="0.25">
      <c r="A15" s="23">
        <v>9</v>
      </c>
      <c r="B15" s="24" t="s">
        <v>44</v>
      </c>
      <c r="C15" s="25">
        <v>1</v>
      </c>
      <c r="D15" s="25">
        <v>0</v>
      </c>
      <c r="E15" s="27" t="s">
        <v>36</v>
      </c>
      <c r="F15" s="28"/>
      <c r="G15" s="28"/>
      <c r="H15" s="30"/>
      <c r="I15" s="29"/>
      <c r="J15" s="28"/>
      <c r="K15" s="38"/>
    </row>
    <row r="16" spans="1:12" s="26" customFormat="1" ht="30" x14ac:dyDescent="0.25">
      <c r="A16" s="23">
        <v>10</v>
      </c>
      <c r="B16" s="24" t="s">
        <v>45</v>
      </c>
      <c r="C16" s="25">
        <v>1</v>
      </c>
      <c r="D16" s="16">
        <f t="shared" si="0"/>
        <v>1</v>
      </c>
      <c r="E16" s="17">
        <v>2600000</v>
      </c>
      <c r="F16" s="18" t="s">
        <v>46</v>
      </c>
      <c r="G16" s="19">
        <v>44886</v>
      </c>
      <c r="H16" s="37" t="s">
        <v>47</v>
      </c>
      <c r="I16" s="22" t="s">
        <v>48</v>
      </c>
      <c r="J16" s="19">
        <v>44910</v>
      </c>
      <c r="K16" s="44" t="s">
        <v>80</v>
      </c>
    </row>
    <row r="17" spans="1:16" s="26" customFormat="1" ht="36" x14ac:dyDescent="0.25">
      <c r="A17" s="23">
        <v>11</v>
      </c>
      <c r="B17" s="24" t="s">
        <v>49</v>
      </c>
      <c r="C17" s="25">
        <v>11</v>
      </c>
      <c r="D17" s="16">
        <f t="shared" si="0"/>
        <v>11</v>
      </c>
      <c r="E17" s="17">
        <v>10835550</v>
      </c>
      <c r="F17" s="18" t="s">
        <v>50</v>
      </c>
      <c r="G17" s="19">
        <v>44802</v>
      </c>
      <c r="H17" s="37" t="s">
        <v>51</v>
      </c>
      <c r="I17" s="22" t="s">
        <v>30</v>
      </c>
      <c r="J17" s="19">
        <v>44866</v>
      </c>
      <c r="K17" s="44" t="s">
        <v>81</v>
      </c>
    </row>
    <row r="18" spans="1:16" s="26" customFormat="1" ht="48" x14ac:dyDescent="0.25">
      <c r="A18" s="23">
        <v>12</v>
      </c>
      <c r="B18" s="31" t="s">
        <v>52</v>
      </c>
      <c r="C18" s="16">
        <v>1</v>
      </c>
      <c r="D18" s="16">
        <f t="shared" si="0"/>
        <v>1</v>
      </c>
      <c r="E18" s="17">
        <v>10398961</v>
      </c>
      <c r="F18" s="18" t="s">
        <v>53</v>
      </c>
      <c r="G18" s="19">
        <v>44813</v>
      </c>
      <c r="H18" s="37" t="s">
        <v>54</v>
      </c>
      <c r="I18" s="22" t="s">
        <v>55</v>
      </c>
      <c r="J18" s="19">
        <v>44866</v>
      </c>
      <c r="K18" s="41" t="s">
        <v>14</v>
      </c>
      <c r="L18" s="32"/>
    </row>
    <row r="19" spans="1:16" s="26" customFormat="1" ht="78.75" x14ac:dyDescent="0.25">
      <c r="A19" s="46">
        <v>13</v>
      </c>
      <c r="B19" s="15" t="s">
        <v>56</v>
      </c>
      <c r="C19" s="51">
        <v>30</v>
      </c>
      <c r="D19" s="16">
        <v>15</v>
      </c>
      <c r="E19" s="17">
        <v>564300000</v>
      </c>
      <c r="F19" s="18" t="s">
        <v>57</v>
      </c>
      <c r="G19" s="19">
        <v>44813</v>
      </c>
      <c r="H19" s="37" t="s">
        <v>58</v>
      </c>
      <c r="I19" s="22" t="s">
        <v>22</v>
      </c>
      <c r="J19" s="19">
        <v>44896</v>
      </c>
      <c r="K19" s="44" t="s">
        <v>85</v>
      </c>
      <c r="L19" s="33"/>
      <c r="M19" s="33"/>
      <c r="N19" s="34"/>
      <c r="O19" s="33"/>
      <c r="P19" s="35"/>
    </row>
    <row r="20" spans="1:16" s="26" customFormat="1" ht="78.75" x14ac:dyDescent="0.25">
      <c r="A20" s="47"/>
      <c r="B20" s="15" t="s">
        <v>56</v>
      </c>
      <c r="C20" s="52"/>
      <c r="D20" s="16">
        <v>5</v>
      </c>
      <c r="E20" s="17">
        <v>189600000</v>
      </c>
      <c r="F20" s="18" t="s">
        <v>59</v>
      </c>
      <c r="G20" s="19">
        <v>44831</v>
      </c>
      <c r="H20" s="37" t="s">
        <v>58</v>
      </c>
      <c r="I20" s="22" t="s">
        <v>22</v>
      </c>
      <c r="J20" s="19">
        <v>44905</v>
      </c>
      <c r="K20" s="43" t="s">
        <v>87</v>
      </c>
    </row>
    <row r="21" spans="1:16" s="26" customFormat="1" ht="78.75" x14ac:dyDescent="0.25">
      <c r="A21" s="48"/>
      <c r="B21" s="15" t="s">
        <v>56</v>
      </c>
      <c r="C21" s="53"/>
      <c r="D21" s="16">
        <v>3</v>
      </c>
      <c r="E21" s="17">
        <v>113760000</v>
      </c>
      <c r="F21" s="18" t="s">
        <v>60</v>
      </c>
      <c r="G21" s="19">
        <v>44872</v>
      </c>
      <c r="H21" s="37" t="s">
        <v>58</v>
      </c>
      <c r="I21" s="22" t="s">
        <v>22</v>
      </c>
      <c r="J21" s="19">
        <v>44915</v>
      </c>
      <c r="K21" s="44" t="s">
        <v>82</v>
      </c>
    </row>
    <row r="22" spans="1:16" s="10" customFormat="1" ht="47.25" x14ac:dyDescent="0.25">
      <c r="A22" s="14">
        <v>14</v>
      </c>
      <c r="B22" s="15" t="s">
        <v>61</v>
      </c>
      <c r="C22" s="16">
        <v>33</v>
      </c>
      <c r="D22" s="16">
        <f t="shared" si="0"/>
        <v>33</v>
      </c>
      <c r="E22" s="17">
        <v>1485671.22</v>
      </c>
      <c r="F22" s="18" t="s">
        <v>62</v>
      </c>
      <c r="G22" s="19">
        <v>44802</v>
      </c>
      <c r="H22" s="37" t="s">
        <v>63</v>
      </c>
      <c r="I22" s="22" t="s">
        <v>64</v>
      </c>
      <c r="J22" s="19">
        <v>44866</v>
      </c>
      <c r="K22" s="43" t="s">
        <v>79</v>
      </c>
    </row>
    <row r="23" spans="1:16" s="26" customFormat="1" ht="38.25" x14ac:dyDescent="0.25">
      <c r="A23" s="23">
        <v>15</v>
      </c>
      <c r="B23" s="24" t="s">
        <v>65</v>
      </c>
      <c r="C23" s="25">
        <v>1</v>
      </c>
      <c r="D23" s="16">
        <f t="shared" si="0"/>
        <v>1</v>
      </c>
      <c r="E23" s="17">
        <v>794234.54</v>
      </c>
      <c r="F23" s="18" t="s">
        <v>66</v>
      </c>
      <c r="G23" s="19">
        <v>44887</v>
      </c>
      <c r="H23" s="37" t="s">
        <v>67</v>
      </c>
      <c r="I23" s="22" t="s">
        <v>48</v>
      </c>
      <c r="J23" s="19">
        <v>44910</v>
      </c>
      <c r="K23" s="43" t="s">
        <v>83</v>
      </c>
      <c r="L23" s="32"/>
    </row>
    <row r="24" spans="1:16" s="10" customFormat="1" ht="47.25" x14ac:dyDescent="0.25">
      <c r="A24" s="14">
        <v>16</v>
      </c>
      <c r="B24" s="15" t="s">
        <v>68</v>
      </c>
      <c r="C24" s="16">
        <v>11</v>
      </c>
      <c r="D24" s="16">
        <f t="shared" si="0"/>
        <v>11</v>
      </c>
      <c r="E24" s="17">
        <v>1449800</v>
      </c>
      <c r="F24" s="18" t="s">
        <v>69</v>
      </c>
      <c r="G24" s="19">
        <v>44841</v>
      </c>
      <c r="H24" s="37" t="s">
        <v>70</v>
      </c>
      <c r="I24" s="22" t="s">
        <v>30</v>
      </c>
      <c r="J24" s="19">
        <v>44866</v>
      </c>
      <c r="K24" s="43" t="s">
        <v>31</v>
      </c>
    </row>
    <row r="25" spans="1:16" s="10" customFormat="1" ht="51" x14ac:dyDescent="0.25">
      <c r="A25" s="14">
        <v>17</v>
      </c>
      <c r="B25" s="15" t="s">
        <v>71</v>
      </c>
      <c r="C25" s="16">
        <v>22</v>
      </c>
      <c r="D25" s="16">
        <f t="shared" si="0"/>
        <v>22</v>
      </c>
      <c r="E25" s="17">
        <v>2161520.46</v>
      </c>
      <c r="F25" s="18" t="s">
        <v>72</v>
      </c>
      <c r="G25" s="19">
        <v>44795</v>
      </c>
      <c r="H25" s="37" t="s">
        <v>73</v>
      </c>
      <c r="I25" s="22" t="s">
        <v>30</v>
      </c>
      <c r="J25" s="19">
        <v>44866</v>
      </c>
      <c r="K25" s="43" t="s">
        <v>31</v>
      </c>
    </row>
    <row r="26" spans="1:16" s="10" customFormat="1" x14ac:dyDescent="0.25">
      <c r="A26" s="5"/>
      <c r="B26" s="6" t="s">
        <v>74</v>
      </c>
      <c r="C26" s="7">
        <f>SUM(C7:C25)</f>
        <v>331</v>
      </c>
      <c r="D26" s="7">
        <f>SUM(D7:D25)</f>
        <v>323</v>
      </c>
      <c r="E26" s="8">
        <f>E25+E22+E19+E18+E17+E14+E13+E12+E11+E10+E9+E8+E7+E20+E24+E21+E23+E16</f>
        <v>1643846102.54</v>
      </c>
      <c r="F26" s="9"/>
      <c r="G26" s="9"/>
      <c r="H26" s="9"/>
      <c r="I26" s="13"/>
      <c r="J26" s="9"/>
      <c r="K26" s="39"/>
      <c r="L26" s="1"/>
      <c r="M26" s="1"/>
      <c r="N26" s="1"/>
      <c r="O26" s="1"/>
      <c r="P26" s="1"/>
    </row>
    <row r="28" spans="1:16" x14ac:dyDescent="0.25">
      <c r="K28" s="45"/>
    </row>
  </sheetData>
  <autoFilter ref="A6:P26" xr:uid="{5FD2966B-77B2-4CB5-926D-98F51A8D4C92}"/>
  <mergeCells count="15">
    <mergeCell ref="K5:K6"/>
    <mergeCell ref="I5:I6"/>
    <mergeCell ref="J5:J6"/>
    <mergeCell ref="H5:H6"/>
    <mergeCell ref="B2:G2"/>
    <mergeCell ref="B3:C3"/>
    <mergeCell ref="A19:A21"/>
    <mergeCell ref="D5:D6"/>
    <mergeCell ref="C19:C21"/>
    <mergeCell ref="G5:G6"/>
    <mergeCell ref="E5:E6"/>
    <mergeCell ref="F5:F6"/>
    <mergeCell ref="A5:A6"/>
    <mergeCell ref="B5:B6"/>
    <mergeCell ref="C5:C6"/>
  </mergeCells>
  <conditionalFormatting sqref="K8:K14 K18 K20">
    <cfRule type="containsText" dxfId="7" priority="10" operator="containsText" text="Исполнен.">
      <formula>NOT(ISERROR(SEARCH("Исполнен.",K8)))</formula>
    </cfRule>
  </conditionalFormatting>
  <conditionalFormatting sqref="K7">
    <cfRule type="containsText" dxfId="6" priority="7" operator="containsText" text="Исполнен.">
      <formula>NOT(ISERROR(SEARCH("Исполнен.",K7)))</formula>
    </cfRule>
  </conditionalFormatting>
  <conditionalFormatting sqref="K16">
    <cfRule type="containsText" dxfId="5" priority="6" operator="containsText" text="Исполнен.">
      <formula>NOT(ISERROR(SEARCH("Исполнен.",K16)))</formula>
    </cfRule>
  </conditionalFormatting>
  <conditionalFormatting sqref="K17">
    <cfRule type="containsText" dxfId="4" priority="5" operator="containsText" text="Исполнен.">
      <formula>NOT(ISERROR(SEARCH("Исполнен.",K17)))</formula>
    </cfRule>
  </conditionalFormatting>
  <conditionalFormatting sqref="K19">
    <cfRule type="containsText" dxfId="3" priority="4" operator="containsText" text="Исполнен.">
      <formula>NOT(ISERROR(SEARCH("Исполнен.",K19)))</formula>
    </cfRule>
  </conditionalFormatting>
  <conditionalFormatting sqref="K21">
    <cfRule type="containsText" dxfId="2" priority="3" operator="containsText" text="Исполнен.">
      <formula>NOT(ISERROR(SEARCH("Исполнен.",K21)))</formula>
    </cfRule>
  </conditionalFormatting>
  <conditionalFormatting sqref="K22:K23">
    <cfRule type="containsText" dxfId="1" priority="2" operator="containsText" text="Исполнен.">
      <formula>NOT(ISERROR(SEARCH("Исполнен.",K22)))</formula>
    </cfRule>
  </conditionalFormatting>
  <conditionalFormatting sqref="K24:K25">
    <cfRule type="containsText" dxfId="0" priority="1" operator="containsText" text="Исполнен.">
      <formula>NOT(ISERROR(SEARCH("Исполнен.",K24)))</formula>
    </cfRule>
  </conditionalFormatting>
  <pageMargins left="0.82677165354330717" right="0.23622047244094491" top="0.35433070866141736" bottom="0.35433070866141736" header="0.31496062992125984" footer="0.31496062992125984"/>
  <pageSetup paperSize="8" scale="66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Дембицкая Татьяна Алексеевна</dc:creator>
  <cp:lastModifiedBy>Касютина Олеся Леонтьевна</cp:lastModifiedBy>
  <cp:lastPrinted>2022-12-13T05:41:43Z</cp:lastPrinted>
  <dcterms:created xsi:type="dcterms:W3CDTF">2022-12-01T14:04:12Z</dcterms:created>
  <dcterms:modified xsi:type="dcterms:W3CDTF">2022-12-14T11:04:47Z</dcterms:modified>
</cp:coreProperties>
</file>